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risa\Downloads\"/>
    </mc:Choice>
  </mc:AlternateContent>
  <xr:revisionPtr revIDLastSave="0" documentId="13_ncr:1_{828B1ECB-46DC-4D7B-86B2-BB937910D88A}" xr6:coauthVersionLast="47" xr6:coauthVersionMax="47" xr10:uidLastSave="{00000000-0000-0000-0000-000000000000}"/>
  <bookViews>
    <workbookView xWindow="3036" yWindow="3036" windowWidth="17280" windowHeight="8964" activeTab="1" xr2:uid="{00000000-000D-0000-FFFF-FFFF00000000}"/>
  </bookViews>
  <sheets>
    <sheet name="申込用紙①" sheetId="1" r:id="rId1"/>
    <sheet name="申込用紙②" sheetId="2" r:id="rId2"/>
  </sheets>
  <definedNames>
    <definedName name="_xlnm._FilterDatabase" localSheetId="0" hidden="1">申込用紙①!$L$1:$L$28</definedName>
    <definedName name="_xlnm.Print_Area" localSheetId="0">申込用紙①!$A$1:$Q$28</definedName>
    <definedName name="_xlnm.Print_Area" localSheetId="1">申込用紙②!$A$1:$K$31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6" i="2" l="1"/>
  <c r="H16" i="2"/>
  <c r="K6" i="2"/>
  <c r="K7" i="2" s="1"/>
  <c r="J16" i="2" s="1"/>
  <c r="H6" i="2"/>
  <c r="H7" i="2" s="1"/>
  <c r="G6" i="2"/>
  <c r="G7" i="2" s="1"/>
  <c r="I16" i="2"/>
  <c r="K12" i="2"/>
  <c r="D5" i="2"/>
  <c r="B5" i="2"/>
  <c r="C5" i="2"/>
  <c r="Y8" i="1"/>
  <c r="Y9" i="1"/>
  <c r="Y10" i="1"/>
  <c r="Y11" i="1"/>
  <c r="Y12" i="1"/>
  <c r="Y13" i="1"/>
  <c r="Y14" i="1"/>
  <c r="Y15" i="1"/>
  <c r="Y16" i="1"/>
  <c r="Y17" i="1"/>
  <c r="Y18" i="1"/>
  <c r="Y19" i="1"/>
  <c r="Y20" i="1"/>
  <c r="Y21" i="1"/>
  <c r="Y22" i="1"/>
  <c r="Y23" i="1"/>
  <c r="Y24" i="1"/>
  <c r="Y25" i="1"/>
  <c r="Y26" i="1"/>
  <c r="Y27" i="1"/>
  <c r="Y28" i="1"/>
  <c r="Z8" i="1"/>
  <c r="Z9" i="1"/>
  <c r="Z10" i="1"/>
  <c r="Z11" i="1"/>
  <c r="Z12" i="1"/>
  <c r="Z13" i="1"/>
  <c r="Z14" i="1"/>
  <c r="Z15" i="1"/>
  <c r="Z16" i="1"/>
  <c r="Z17" i="1"/>
  <c r="Z18" i="1"/>
  <c r="Z19" i="1"/>
  <c r="Z20" i="1"/>
  <c r="Z21" i="1"/>
  <c r="Z22" i="1"/>
  <c r="Z23" i="1"/>
  <c r="Z24" i="1"/>
  <c r="Z25" i="1"/>
  <c r="Z26" i="1"/>
  <c r="Z27" i="1"/>
  <c r="Z28" i="1"/>
  <c r="AA8" i="1"/>
  <c r="AA9" i="1"/>
  <c r="AA10" i="1"/>
  <c r="AA11" i="1"/>
  <c r="AA12" i="1"/>
  <c r="AA13" i="1"/>
  <c r="AA14" i="1"/>
  <c r="AA15" i="1"/>
  <c r="AA16" i="1"/>
  <c r="AA17" i="1"/>
  <c r="AA18" i="1"/>
  <c r="AA19" i="1"/>
  <c r="AA20" i="1"/>
  <c r="AA21" i="1"/>
  <c r="AA22" i="1"/>
  <c r="AA23" i="1"/>
  <c r="AA24" i="1"/>
  <c r="AA25" i="1"/>
  <c r="AA26" i="1"/>
  <c r="AA27" i="1"/>
  <c r="AA28" i="1"/>
  <c r="AB8" i="1"/>
  <c r="AB9" i="1"/>
  <c r="AB10" i="1"/>
  <c r="AB11" i="1"/>
  <c r="AB12" i="1"/>
  <c r="AB13" i="1"/>
  <c r="AB14" i="1"/>
  <c r="AB15" i="1"/>
  <c r="AB16" i="1"/>
  <c r="AB17" i="1"/>
  <c r="AB18" i="1"/>
  <c r="AB19" i="1"/>
  <c r="AB20" i="1"/>
  <c r="AB21" i="1"/>
  <c r="AB22" i="1"/>
  <c r="AB23" i="1"/>
  <c r="AB24" i="1"/>
  <c r="AB25" i="1"/>
  <c r="AB26" i="1"/>
  <c r="AB27" i="1"/>
  <c r="AB28" i="1"/>
  <c r="AC8" i="1"/>
  <c r="AC9" i="1"/>
  <c r="AC10" i="1"/>
  <c r="AC11" i="1"/>
  <c r="AC12" i="1"/>
  <c r="AC13" i="1"/>
  <c r="AC14" i="1"/>
  <c r="AC15" i="1"/>
  <c r="AC16" i="1"/>
  <c r="AC17" i="1"/>
  <c r="AC18" i="1"/>
  <c r="AC19" i="1"/>
  <c r="AC20" i="1"/>
  <c r="AC21" i="1"/>
  <c r="AC22" i="1"/>
  <c r="AC23" i="1"/>
  <c r="AC24" i="1"/>
  <c r="AC25" i="1"/>
  <c r="AC26" i="1"/>
  <c r="AC27" i="1"/>
  <c r="AC28" i="1"/>
  <c r="B6" i="2" l="1"/>
  <c r="K16" i="2" l="1"/>
</calcChain>
</file>

<file path=xl/sharedStrings.xml><?xml version="1.0" encoding="utf-8"?>
<sst xmlns="http://schemas.openxmlformats.org/spreadsheetml/2006/main" count="132" uniqueCount="85">
  <si>
    <t>斜転</t>
    <rPh sb="0" eb="1">
      <t>シャ</t>
    </rPh>
    <rPh sb="1" eb="2">
      <t>テン</t>
    </rPh>
    <phoneticPr fontId="1"/>
  </si>
  <si>
    <t>直転</t>
    <rPh sb="0" eb="1">
      <t>チョク</t>
    </rPh>
    <rPh sb="1" eb="2">
      <t>テン</t>
    </rPh>
    <phoneticPr fontId="1"/>
  </si>
  <si>
    <t>所属</t>
    <rPh sb="0" eb="2">
      <t>ショゾク</t>
    </rPh>
    <phoneticPr fontId="1"/>
  </si>
  <si>
    <t xml:space="preserve">氏名
</t>
    <rPh sb="0" eb="2">
      <t>シメイ</t>
    </rPh>
    <phoneticPr fontId="1"/>
  </si>
  <si>
    <t>学年
又は
役職</t>
    <rPh sb="0" eb="2">
      <t>ガクネン</t>
    </rPh>
    <rPh sb="3" eb="4">
      <t>マタ</t>
    </rPh>
    <rPh sb="6" eb="8">
      <t>ヤクショク</t>
    </rPh>
    <phoneticPr fontId="1"/>
  </si>
  <si>
    <t>Ｍサイズ</t>
  </si>
  <si>
    <t>Ｌサイズ</t>
  </si>
  <si>
    <t>跳躍</t>
    <rPh sb="0" eb="2">
      <t>チョウヤク</t>
    </rPh>
    <phoneticPr fontId="1"/>
  </si>
  <si>
    <t>ｼﾞｭﾆｱサイズ</t>
    <phoneticPr fontId="1"/>
  </si>
  <si>
    <t>Ｓサイズ</t>
    <phoneticPr fontId="1"/>
  </si>
  <si>
    <t>ＸＬｻｲｽﾞ</t>
    <phoneticPr fontId="1"/>
  </si>
  <si>
    <t>合計</t>
    <rPh sb="0" eb="2">
      <t>ゴウケイ</t>
    </rPh>
    <phoneticPr fontId="1"/>
  </si>
  <si>
    <t>氏　　名</t>
    <rPh sb="0" eb="4">
      <t>シメイ</t>
    </rPh>
    <phoneticPr fontId="1"/>
  </si>
  <si>
    <t>住　　所</t>
    <rPh sb="0" eb="4">
      <t>ジュウショ</t>
    </rPh>
    <phoneticPr fontId="1"/>
  </si>
  <si>
    <t>出場種目のラートサイズを
記入して下さい</t>
    <rPh sb="0" eb="2">
      <t>シュツジョウ</t>
    </rPh>
    <rPh sb="2" eb="4">
      <t>シュモク</t>
    </rPh>
    <rPh sb="13" eb="15">
      <t>キニュウ</t>
    </rPh>
    <rPh sb="15" eb="18">
      <t>シテクダ</t>
    </rPh>
    <phoneticPr fontId="1"/>
  </si>
  <si>
    <t>到着予定
日時を記入
して下さい</t>
    <rPh sb="0" eb="2">
      <t>トウチャク</t>
    </rPh>
    <rPh sb="2" eb="4">
      <t>ヨテイ</t>
    </rPh>
    <rPh sb="5" eb="7">
      <t>ニチジ</t>
    </rPh>
    <rPh sb="8" eb="10">
      <t>キニュウ</t>
    </rPh>
    <rPh sb="11" eb="14">
      <t>シテクダ</t>
    </rPh>
    <phoneticPr fontId="1"/>
  </si>
  <si>
    <t>①選手</t>
    <rPh sb="1" eb="3">
      <t>センシュ</t>
    </rPh>
    <phoneticPr fontId="1"/>
  </si>
  <si>
    <t>②審判員</t>
    <rPh sb="1" eb="4">
      <t>シンパンイン</t>
    </rPh>
    <phoneticPr fontId="1"/>
  </si>
  <si>
    <t>料金</t>
    <rPh sb="0" eb="2">
      <t>リョウキン</t>
    </rPh>
    <phoneticPr fontId="1"/>
  </si>
  <si>
    <t>【大会記念Ｔシャツ】</t>
    <phoneticPr fontId="1"/>
  </si>
  <si>
    <t>e-mail</t>
    <phoneticPr fontId="1"/>
  </si>
  <si>
    <t>【代表者連絡先】</t>
    <rPh sb="1" eb="3">
      <t>ダイヒョウ</t>
    </rPh>
    <rPh sb="3" eb="4">
      <t>シャ</t>
    </rPh>
    <rPh sb="4" eb="7">
      <t>レンラクサキ</t>
    </rPh>
    <phoneticPr fontId="1"/>
  </si>
  <si>
    <t>連絡事項：</t>
    <phoneticPr fontId="1"/>
  </si>
  <si>
    <t>所　　属</t>
    <rPh sb="0" eb="4">
      <t>ショゾク</t>
    </rPh>
    <phoneticPr fontId="1"/>
  </si>
  <si>
    <t>【参加人数と区分】</t>
    <rPh sb="1" eb="3">
      <t>サンカ</t>
    </rPh>
    <rPh sb="3" eb="5">
      <t>ニンズウ</t>
    </rPh>
    <rPh sb="6" eb="8">
      <t>クブン</t>
    </rPh>
    <phoneticPr fontId="1"/>
  </si>
  <si>
    <t>③応援・観客</t>
    <rPh sb="1" eb="3">
      <t>オウエン</t>
    </rPh>
    <rPh sb="4" eb="6">
      <t>カンキャク</t>
    </rPh>
    <phoneticPr fontId="1"/>
  </si>
  <si>
    <t>【食事】</t>
    <rPh sb="1" eb="3">
      <t>ショクジ</t>
    </rPh>
    <phoneticPr fontId="1"/>
  </si>
  <si>
    <r>
      <t>一枚につき</t>
    </r>
    <r>
      <rPr>
        <sz val="11"/>
        <rFont val="ＭＳ 明朝"/>
        <family val="1"/>
        <charset val="128"/>
      </rPr>
      <t xml:space="preserve">
2,500円</t>
    </r>
    <phoneticPr fontId="1"/>
  </si>
  <si>
    <r>
      <t>参加区分</t>
    </r>
    <r>
      <rPr>
        <sz val="8"/>
        <rFont val="ＭＳ Ｐゴシック"/>
        <family val="3"/>
        <charset val="128"/>
      </rPr>
      <t xml:space="preserve">
＊数字を記入して下さい
１：選手
２：審判員
３：応援・観客</t>
    </r>
    <rPh sb="0" eb="2">
      <t>サンカ</t>
    </rPh>
    <rPh sb="2" eb="4">
      <t>クブン</t>
    </rPh>
    <rPh sb="6" eb="8">
      <t>スウジ</t>
    </rPh>
    <rPh sb="9" eb="11">
      <t>キニュウ</t>
    </rPh>
    <rPh sb="13" eb="14">
      <t>クダ</t>
    </rPh>
    <rPh sb="19" eb="21">
      <t>センシュ</t>
    </rPh>
    <rPh sb="26" eb="27">
      <t>イン</t>
    </rPh>
    <phoneticPr fontId="1"/>
  </si>
  <si>
    <t>昼食</t>
  </si>
  <si>
    <t>Tシャツ
ジュニア</t>
    <phoneticPr fontId="1"/>
  </si>
  <si>
    <t>Tシャツ
S</t>
    <phoneticPr fontId="1"/>
  </si>
  <si>
    <t>Tシャツ
M</t>
    <phoneticPr fontId="1"/>
  </si>
  <si>
    <t>Tシャツ
L</t>
    <phoneticPr fontId="1"/>
  </si>
  <si>
    <t>Tシャツ
XL</t>
    <phoneticPr fontId="1"/>
  </si>
  <si>
    <t>参加人数</t>
    <rPh sb="0" eb="2">
      <t>サンカ</t>
    </rPh>
    <rPh sb="2" eb="4">
      <t>ニンズウ</t>
    </rPh>
    <phoneticPr fontId="1"/>
  </si>
  <si>
    <t>参加費合計</t>
    <rPh sb="0" eb="3">
      <t>サンカヒ</t>
    </rPh>
    <rPh sb="3" eb="5">
      <t>ゴウケイ</t>
    </rPh>
    <phoneticPr fontId="1"/>
  </si>
  <si>
    <t>総計</t>
    <rPh sb="0" eb="2">
      <t>ソウケイ</t>
    </rPh>
    <phoneticPr fontId="1"/>
  </si>
  <si>
    <t>食事合計</t>
    <rPh sb="0" eb="2">
      <t>ショクジ</t>
    </rPh>
    <rPh sb="2" eb="4">
      <t>ゴウケイ</t>
    </rPh>
    <phoneticPr fontId="1"/>
  </si>
  <si>
    <t>【総計】</t>
    <rPh sb="1" eb="3">
      <t>ソウケイ</t>
    </rPh>
    <phoneticPr fontId="1"/>
  </si>
  <si>
    <t>参加費</t>
    <rPh sb="0" eb="3">
      <t>サンカヒ</t>
    </rPh>
    <phoneticPr fontId="1"/>
  </si>
  <si>
    <t>食事</t>
    <rPh sb="0" eb="2">
      <t>ショクジ</t>
    </rPh>
    <phoneticPr fontId="1"/>
  </si>
  <si>
    <t>Tシャツ</t>
    <phoneticPr fontId="1"/>
  </si>
  <si>
    <t>日</t>
    <rPh sb="0" eb="1">
      <t>ニチ</t>
    </rPh>
    <phoneticPr fontId="1"/>
  </si>
  <si>
    <t>時</t>
    <rPh sb="0" eb="1">
      <t>ジ</t>
    </rPh>
    <phoneticPr fontId="1"/>
  </si>
  <si>
    <t>160㎝</t>
    <phoneticPr fontId="1"/>
  </si>
  <si>
    <t>150㎝</t>
    <phoneticPr fontId="1"/>
  </si>
  <si>
    <t>120㎝</t>
  </si>
  <si>
    <t>130㎝</t>
  </si>
  <si>
    <t>140㎝</t>
  </si>
  <si>
    <t>食事数</t>
    <rPh sb="0" eb="1">
      <t>ショク</t>
    </rPh>
    <rPh sb="1" eb="2">
      <t>ジ</t>
    </rPh>
    <rPh sb="2" eb="3">
      <t>カズ</t>
    </rPh>
    <phoneticPr fontId="1"/>
  </si>
  <si>
    <t>〒</t>
    <phoneticPr fontId="1"/>
  </si>
  <si>
    <t>性別</t>
    <rPh sb="0" eb="2">
      <t>セイベテゥ</t>
    </rPh>
    <phoneticPr fontId="1"/>
  </si>
  <si>
    <t>よみがな</t>
    <phoneticPr fontId="1"/>
  </si>
  <si>
    <r>
      <t>食事申込</t>
    </r>
    <r>
      <rPr>
        <sz val="7"/>
        <rFont val="ＭＳ Ｐゴシック"/>
        <family val="3"/>
        <charset val="128"/>
      </rPr>
      <t>（ご希望の方は「○」をつけて下さい）</t>
    </r>
    <rPh sb="0" eb="2">
      <t>ショクジ</t>
    </rPh>
    <rPh sb="2" eb="4">
      <t>モウ</t>
    </rPh>
    <rPh sb="18" eb="19">
      <t>クダ</t>
    </rPh>
    <phoneticPr fontId="1"/>
  </si>
  <si>
    <t>850円</t>
    <rPh sb="3" eb="4">
      <t>エン</t>
    </rPh>
    <phoneticPr fontId="1"/>
  </si>
  <si>
    <t>電話番号</t>
    <rPh sb="0" eb="4">
      <t>デンワ</t>
    </rPh>
    <phoneticPr fontId="1"/>
  </si>
  <si>
    <t>申込先</t>
    <rPh sb="0" eb="2">
      <t>モウシコ</t>
    </rPh>
    <phoneticPr fontId="1"/>
  </si>
  <si>
    <t>２０２２年１０月末日　必着</t>
    <rPh sb="4" eb="5">
      <t>ネン</t>
    </rPh>
    <rPh sb="7" eb="8">
      <t>ガツ</t>
    </rPh>
    <rPh sb="8" eb="9">
      <t>マツ</t>
    </rPh>
    <rPh sb="9" eb="10">
      <t>ニチ</t>
    </rPh>
    <rPh sb="11" eb="13">
      <t>ヒッチャク</t>
    </rPh>
    <phoneticPr fontId="1"/>
  </si>
  <si>
    <t>申込方法</t>
    <rPh sb="0" eb="1">
      <t>モウシコ</t>
    </rPh>
    <rPh sb="1" eb="2">
      <t>ホウホウ</t>
    </rPh>
    <phoneticPr fontId="1"/>
  </si>
  <si>
    <t>申込締切日</t>
    <rPh sb="0" eb="2">
      <t>モウシコ</t>
    </rPh>
    <rPh sb="2" eb="5">
      <t>シメキリビ</t>
    </rPh>
    <phoneticPr fontId="1"/>
  </si>
  <si>
    <t>日本ラート協会事務局 〒305-0032 茨城県つくば市竹園 1-13-2-1104　　　</t>
    <rPh sb="0" eb="2">
      <t>ニホン</t>
    </rPh>
    <rPh sb="5" eb="7">
      <t>キョウカイ</t>
    </rPh>
    <rPh sb="7" eb="10">
      <t>ジムキョク</t>
    </rPh>
    <rPh sb="21" eb="24">
      <t>イバラキ</t>
    </rPh>
    <rPh sb="28" eb="30">
      <t>タケゾノ</t>
    </rPh>
    <phoneticPr fontId="1"/>
  </si>
  <si>
    <t>Tel:080-4420-7923  e-mail:office@rhoenrad.jp　http://www.rhoenrad.jp</t>
    <phoneticPr fontId="1"/>
  </si>
  <si>
    <t>２０２２年度 第２７回全日本ラート競技選手権大会 参加申込用紙①</t>
    <rPh sb="4" eb="5">
      <t>ネンド</t>
    </rPh>
    <rPh sb="5" eb="6">
      <t>ド</t>
    </rPh>
    <rPh sb="7" eb="8">
      <t>ダイ</t>
    </rPh>
    <rPh sb="10" eb="11">
      <t>カイ</t>
    </rPh>
    <rPh sb="11" eb="14">
      <t>ゼンニホン</t>
    </rPh>
    <rPh sb="17" eb="19">
      <t>キョウギ</t>
    </rPh>
    <rPh sb="19" eb="22">
      <t>センシュケン</t>
    </rPh>
    <rPh sb="22" eb="24">
      <t>タイカイ</t>
    </rPh>
    <rPh sb="25" eb="27">
      <t>サンカ</t>
    </rPh>
    <rPh sb="27" eb="29">
      <t>モウシコ</t>
    </rPh>
    <rPh sb="29" eb="31">
      <t>ヨウシ</t>
    </rPh>
    <phoneticPr fontId="1"/>
  </si>
  <si>
    <t>２０２２年度 第２７回全日本ラート競技選手権大会 参加申込用紙②</t>
    <rPh sb="25" eb="27">
      <t>サンカ</t>
    </rPh>
    <phoneticPr fontId="1"/>
  </si>
  <si>
    <t>17日
(土）</t>
    <rPh sb="2" eb="3">
      <t>ニチ</t>
    </rPh>
    <rPh sb="5" eb="6">
      <t>ド</t>
    </rPh>
    <phoneticPr fontId="1"/>
  </si>
  <si>
    <t>18日
(日）</t>
    <rPh sb="2" eb="3">
      <t>ニチ</t>
    </rPh>
    <rPh sb="5" eb="6">
      <t>ニチ</t>
    </rPh>
    <phoneticPr fontId="1"/>
  </si>
  <si>
    <t>17日（土）昼食</t>
    <rPh sb="2" eb="3">
      <t>ニチ</t>
    </rPh>
    <rPh sb="4" eb="5">
      <t>ド</t>
    </rPh>
    <rPh sb="6" eb="8">
      <t>チュウショク</t>
    </rPh>
    <phoneticPr fontId="1"/>
  </si>
  <si>
    <t>18日（日）昼食</t>
    <rPh sb="2" eb="3">
      <t>ニチ</t>
    </rPh>
    <rPh sb="4" eb="5">
      <t>ニチ</t>
    </rPh>
    <rPh sb="6" eb="8">
      <t>チュウショク</t>
    </rPh>
    <phoneticPr fontId="1"/>
  </si>
  <si>
    <t>名前</t>
    <rPh sb="0" eb="2">
      <t>ナマエ</t>
    </rPh>
    <phoneticPr fontId="1"/>
  </si>
  <si>
    <t>備考
（団体から推薦審判員をお願いされている方は推薦されている団体の所属名を記入して下さい。）</t>
    <rPh sb="0" eb="2">
      <t>ビコウ</t>
    </rPh>
    <rPh sb="4" eb="6">
      <t>スイセn</t>
    </rPh>
    <rPh sb="6" eb="8">
      <t>シンパn</t>
    </rPh>
    <rPh sb="8" eb="9">
      <t>イn</t>
    </rPh>
    <rPh sb="20" eb="22">
      <t>スイセn</t>
    </rPh>
    <rPh sb="27" eb="29">
      <t>ダンタイ</t>
    </rPh>
    <rPh sb="30" eb="32">
      <t>ショゾク</t>
    </rPh>
    <rPh sb="32" eb="33">
      <t>ダンタイ</t>
    </rPh>
    <rPh sb="34" eb="36">
      <t>キニュウ</t>
    </rPh>
    <rPh sb="38" eb="39">
      <t>クダサイ</t>
    </rPh>
    <phoneticPr fontId="1"/>
  </si>
  <si>
    <t>※必ず推薦審判員の承諾を得た上で記入して下さい。</t>
    <rPh sb="1" eb="2">
      <t>カナラズ</t>
    </rPh>
    <rPh sb="5" eb="8">
      <t>スイセn</t>
    </rPh>
    <rPh sb="16" eb="18">
      <t>キニュウ</t>
    </rPh>
    <phoneticPr fontId="1"/>
  </si>
  <si>
    <t>【推薦審判員記入欄】</t>
    <rPh sb="1" eb="6">
      <t>スイセn</t>
    </rPh>
    <rPh sb="6" eb="9">
      <t>キニュウダンタイデモウシコムブスイセnキニュウ</t>
    </rPh>
    <phoneticPr fontId="1"/>
  </si>
  <si>
    <t>※団体で申し込む場合は推薦審判員を記入して下さい。</t>
    <phoneticPr fontId="1"/>
  </si>
  <si>
    <r>
      <t>大会参加申込用紙①と②の</t>
    </r>
    <r>
      <rPr>
        <sz val="11"/>
        <rFont val="ＭＳ ゴシック"/>
        <family val="2"/>
        <charset val="128"/>
      </rPr>
      <t>網掛け部</t>
    </r>
    <r>
      <rPr>
        <sz val="11"/>
        <rFont val="ＭＳ ゴシック"/>
        <family val="3"/>
        <charset val="128"/>
      </rPr>
      <t>に必要事項をご記入の上、e-mailに添付してお申し込み下さい。</t>
    </r>
    <rPh sb="12" eb="14">
      <t>アミカケ</t>
    </rPh>
    <phoneticPr fontId="1"/>
  </si>
  <si>
    <t>1日目：推薦審判員</t>
    <rPh sb="1" eb="3">
      <t>ニチメ</t>
    </rPh>
    <rPh sb="4" eb="9">
      <t>スイセn</t>
    </rPh>
    <phoneticPr fontId="1"/>
  </si>
  <si>
    <t>2日目：推薦審判員</t>
    <rPh sb="1" eb="3">
      <t>ニチメ</t>
    </rPh>
    <rPh sb="4" eb="9">
      <t>スイセn</t>
    </rPh>
    <phoneticPr fontId="1"/>
  </si>
  <si>
    <t>駐車券</t>
    <rPh sb="0" eb="3">
      <t>チュウシャケン</t>
    </rPh>
    <phoneticPr fontId="1"/>
  </si>
  <si>
    <t>【駐車券】</t>
    <rPh sb="1" eb="4">
      <t>チュウシャケン</t>
    </rPh>
    <phoneticPr fontId="1"/>
  </si>
  <si>
    <t>料金</t>
    <rPh sb="0" eb="2">
      <t>リョウキン</t>
    </rPh>
    <phoneticPr fontId="1"/>
  </si>
  <si>
    <t>枚数</t>
    <rPh sb="0" eb="2">
      <t>マイスウ</t>
    </rPh>
    <phoneticPr fontId="1"/>
  </si>
  <si>
    <t>1070円</t>
    <rPh sb="4" eb="5">
      <t>エン</t>
    </rPh>
    <phoneticPr fontId="1"/>
  </si>
  <si>
    <r>
      <t xml:space="preserve">駐車券
</t>
    </r>
    <r>
      <rPr>
        <sz val="9"/>
        <rFont val="ＭＳ Ｐゴシック"/>
        <family val="2"/>
        <charset val="128"/>
      </rPr>
      <t>（ご希望の枚数を記入してください。）
※2日分の場合は2枚</t>
    </r>
    <rPh sb="0" eb="3">
      <t>チュウシャケn</t>
    </rPh>
    <rPh sb="8" eb="10">
      <t>マイスウ</t>
    </rPh>
    <rPh sb="11" eb="13">
      <t>キニュウ</t>
    </rPh>
    <rPh sb="25" eb="27">
      <t>ニチブン</t>
    </rPh>
    <rPh sb="28" eb="30">
      <t>バアイ</t>
    </rPh>
    <rPh sb="32" eb="33">
      <t>マイ</t>
    </rPh>
    <phoneticPr fontId="1"/>
  </si>
  <si>
    <t>駐車券合計</t>
    <rPh sb="0" eb="3">
      <t>チュウシャケン</t>
    </rPh>
    <rPh sb="3" eb="5">
      <t>ゴウケイ</t>
    </rPh>
    <phoneticPr fontId="1"/>
  </si>
  <si>
    <t>24時間</t>
    <rPh sb="2" eb="4">
      <t>ジカン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</si>
</sst>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76" formatCode="#&quot;枚&quot;"/>
    <numFmt numFmtId="177" formatCode="0&quot;人&quot;"/>
    <numFmt numFmtId="178" formatCode="#&quot;食&quot;"/>
    <numFmt numFmtId="179" formatCode="#&quot;円&quot;"/>
  </numFmts>
  <fonts count="19" x14ac:knownFonts="1">
    <font>
      <sz val="11"/>
      <name val="ＭＳ Ｐゴシック"/>
      <family val="3"/>
      <charset val="128"/>
    </font>
    <font>
      <sz val="6"/>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sz val="10"/>
      <name val="ＭＳ 明朝"/>
      <family val="1"/>
      <charset val="128"/>
    </font>
    <font>
      <sz val="11"/>
      <name val="ＭＳ ゴシック"/>
      <family val="3"/>
      <charset val="128"/>
    </font>
    <font>
      <sz val="11"/>
      <name val="ＭＳ 明朝"/>
      <family val="1"/>
      <charset val="128"/>
    </font>
    <font>
      <sz val="8"/>
      <name val="ＭＳ 明朝"/>
      <family val="1"/>
      <charset val="128"/>
    </font>
    <font>
      <sz val="12"/>
      <name val="ＭＳ 明朝"/>
      <family val="1"/>
      <charset val="128"/>
    </font>
    <font>
      <b/>
      <sz val="20"/>
      <name val="ＭＳ ゴシック"/>
      <family val="3"/>
      <charset val="128"/>
    </font>
    <font>
      <b/>
      <sz val="18"/>
      <name val="ＭＳ ゴシック"/>
      <family val="3"/>
      <charset val="128"/>
    </font>
    <font>
      <sz val="11"/>
      <name val="ＭＳ Ｐゴシック"/>
      <family val="3"/>
      <charset val="128"/>
    </font>
    <font>
      <b/>
      <sz val="26"/>
      <name val="ＭＳ ゴシック"/>
      <family val="3"/>
      <charset val="128"/>
    </font>
    <font>
      <sz val="26"/>
      <name val="ＭＳ ゴシック"/>
      <family val="3"/>
      <charset val="128"/>
    </font>
    <font>
      <sz val="7"/>
      <name val="ＭＳ Ｐゴシック"/>
      <family val="3"/>
      <charset val="128"/>
    </font>
    <font>
      <sz val="11"/>
      <name val="ＭＳ Ｐゴシック"/>
      <family val="2"/>
      <charset val="128"/>
    </font>
    <font>
      <sz val="9"/>
      <name val="ＭＳ Ｐゴシック"/>
      <family val="2"/>
      <charset val="128"/>
    </font>
    <font>
      <sz val="11"/>
      <name val="ＭＳ ゴシック"/>
      <family val="2"/>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0">
    <xf numFmtId="0" fontId="0" fillId="0" borderId="0" xfId="0"/>
    <xf numFmtId="0" fontId="6" fillId="0" borderId="0" xfId="0" applyFont="1"/>
    <xf numFmtId="0" fontId="7" fillId="0" borderId="0" xfId="0" applyFont="1"/>
    <xf numFmtId="0" fontId="7" fillId="0" borderId="0" xfId="0" applyFont="1" applyAlignment="1">
      <alignment horizontal="right"/>
    </xf>
    <xf numFmtId="0" fontId="7" fillId="0" borderId="0" xfId="0" applyFont="1" applyAlignment="1">
      <alignment horizontal="right" vertical="center"/>
    </xf>
    <xf numFmtId="0" fontId="7" fillId="0" borderId="0" xfId="0" applyFont="1" applyAlignment="1">
      <alignment horizontal="center"/>
    </xf>
    <xf numFmtId="0" fontId="7" fillId="0" borderId="0" xfId="0" applyFont="1" applyAlignment="1">
      <alignment horizontal="center" vertical="center"/>
    </xf>
    <xf numFmtId="0" fontId="8" fillId="0" borderId="2" xfId="0" applyFont="1" applyBorder="1" applyAlignment="1">
      <alignment horizontal="center" vertical="center" wrapText="1"/>
    </xf>
    <xf numFmtId="0" fontId="11" fillId="0" borderId="0" xfId="0" applyFont="1"/>
    <xf numFmtId="0" fontId="7" fillId="0" borderId="1" xfId="0" applyFont="1" applyBorder="1" applyAlignment="1">
      <alignment horizontal="center" vertical="center"/>
    </xf>
    <xf numFmtId="0" fontId="7" fillId="0" borderId="1" xfId="0" applyFont="1" applyBorder="1"/>
    <xf numFmtId="0" fontId="7" fillId="0" borderId="0" xfId="0" applyFont="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shrinkToFi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center" wrapText="1"/>
    </xf>
    <xf numFmtId="0" fontId="7" fillId="0" borderId="1" xfId="0" applyFont="1" applyBorder="1" applyAlignment="1">
      <alignment horizontal="center" vertical="center" wrapText="1"/>
    </xf>
    <xf numFmtId="177" fontId="7" fillId="0" borderId="1" xfId="0" applyNumberFormat="1" applyFont="1" applyBorder="1" applyAlignment="1">
      <alignment horizontal="right"/>
    </xf>
    <xf numFmtId="0" fontId="5" fillId="0" borderId="15" xfId="0" applyFont="1" applyBorder="1" applyAlignment="1">
      <alignment horizontal="center" vertical="center" shrinkToFit="1"/>
    </xf>
    <xf numFmtId="178" fontId="7" fillId="0" borderId="1" xfId="0" applyNumberFormat="1" applyFont="1" applyBorder="1" applyAlignment="1">
      <alignment horizontal="right"/>
    </xf>
    <xf numFmtId="177" fontId="7" fillId="0" borderId="25" xfId="0" applyNumberFormat="1" applyFont="1" applyBorder="1" applyAlignment="1">
      <alignment horizontal="right"/>
    </xf>
    <xf numFmtId="42" fontId="7" fillId="0" borderId="0" xfId="0" applyNumberFormat="1" applyFont="1" applyAlignment="1">
      <alignment horizontal="right" vertical="center"/>
    </xf>
    <xf numFmtId="42" fontId="7" fillId="0" borderId="0" xfId="0" applyNumberFormat="1" applyFont="1" applyAlignment="1">
      <alignment horizontal="center" vertical="center"/>
    </xf>
    <xf numFmtId="42" fontId="7" fillId="0" borderId="0" xfId="0" applyNumberFormat="1" applyFont="1" applyAlignment="1">
      <alignment horizontal="right"/>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179" fontId="7" fillId="0" borderId="1" xfId="0" applyNumberFormat="1" applyFont="1" applyBorder="1" applyAlignment="1">
      <alignment horizontal="right"/>
    </xf>
    <xf numFmtId="0" fontId="5" fillId="0" borderId="1" xfId="0" applyFont="1" applyBorder="1" applyAlignment="1">
      <alignment horizontal="center" vertical="center" wrapText="1"/>
    </xf>
    <xf numFmtId="176" fontId="7" fillId="0" borderId="1" xfId="0" applyNumberFormat="1" applyFont="1" applyBorder="1" applyAlignment="1">
      <alignment horizontal="right"/>
    </xf>
    <xf numFmtId="176" fontId="7" fillId="2" borderId="1" xfId="0" applyNumberFormat="1" applyFont="1" applyFill="1" applyBorder="1" applyAlignment="1">
      <alignment horizontal="right" wrapText="1"/>
    </xf>
    <xf numFmtId="0" fontId="7" fillId="2" borderId="11" xfId="0" applyFont="1" applyFill="1" applyBorder="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2" fillId="0" borderId="0" xfId="0" applyFont="1"/>
    <xf numFmtId="0" fontId="0" fillId="0" borderId="2" xfId="0" applyBorder="1" applyAlignment="1">
      <alignment horizontal="center" vertical="center" wrapText="1"/>
    </xf>
    <xf numFmtId="0" fontId="0" fillId="0" borderId="1" xfId="0" applyBorder="1" applyAlignment="1" applyProtection="1">
      <alignment wrapText="1"/>
      <protection hidden="1"/>
    </xf>
    <xf numFmtId="0" fontId="0" fillId="0" borderId="0" xfId="0" applyAlignment="1" applyProtection="1">
      <alignment horizontal="center" vertical="center"/>
      <protection hidden="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7" fillId="0" borderId="0" xfId="0" applyFont="1" applyAlignment="1">
      <alignment horizontal="right" vertical="center" wrapText="1"/>
    </xf>
    <xf numFmtId="179" fontId="7" fillId="0" borderId="0" xfId="0" applyNumberFormat="1" applyFont="1" applyAlignment="1">
      <alignment horizontal="right" vertical="center"/>
    </xf>
    <xf numFmtId="0" fontId="7" fillId="0" borderId="7" xfId="0" applyFont="1" applyBorder="1" applyAlignment="1">
      <alignment horizontal="center" vertical="center"/>
    </xf>
    <xf numFmtId="0" fontId="7" fillId="0" borderId="1" xfId="0" applyFont="1" applyBorder="1" applyAlignment="1">
      <alignment horizontal="center" vertical="center" shrinkToFit="1"/>
    </xf>
    <xf numFmtId="179" fontId="7" fillId="0" borderId="0" xfId="0" applyNumberFormat="1" applyFont="1" applyAlignment="1">
      <alignment horizontal="right"/>
    </xf>
    <xf numFmtId="179" fontId="7" fillId="0" borderId="0" xfId="0" applyNumberFormat="1" applyFont="1" applyAlignment="1">
      <alignment horizontal="center" vertical="center" wrapText="1"/>
    </xf>
    <xf numFmtId="177" fontId="7" fillId="0" borderId="0" xfId="0" applyNumberFormat="1" applyFont="1" applyAlignment="1">
      <alignment horizontal="center" vertical="center"/>
    </xf>
    <xf numFmtId="0" fontId="7" fillId="0" borderId="28" xfId="0" applyFont="1" applyBorder="1" applyAlignment="1">
      <alignment horizontal="center" vertical="center"/>
    </xf>
    <xf numFmtId="0" fontId="7" fillId="0" borderId="0" xfId="0" applyFont="1" applyAlignment="1">
      <alignment horizontal="center" vertical="center" shrinkToFit="1"/>
    </xf>
    <xf numFmtId="178" fontId="7" fillId="0" borderId="0" xfId="0" applyNumberFormat="1" applyFont="1" applyAlignment="1">
      <alignment horizontal="right"/>
    </xf>
    <xf numFmtId="0" fontId="0" fillId="0" borderId="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0" borderId="14"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0" fillId="0" borderId="2"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7" xfId="0"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6" fillId="0" borderId="2" xfId="0" applyFont="1" applyBorder="1" applyAlignment="1">
      <alignment horizontal="center" vertical="center"/>
    </xf>
    <xf numFmtId="0" fontId="16" fillId="0" borderId="15" xfId="0" applyFont="1" applyBorder="1" applyAlignment="1">
      <alignment horizontal="center" vertical="center"/>
    </xf>
    <xf numFmtId="0" fontId="16" fillId="0" borderId="7" xfId="0" applyFont="1" applyBorder="1" applyAlignment="1">
      <alignment horizontal="center" vertical="center"/>
    </xf>
    <xf numFmtId="0" fontId="9" fillId="2" borderId="8" xfId="0" applyFont="1" applyFill="1" applyBorder="1" applyAlignment="1">
      <alignment horizontal="left" vertical="center"/>
    </xf>
    <xf numFmtId="0" fontId="9" fillId="2" borderId="0" xfId="0" applyFont="1" applyFill="1" applyAlignment="1">
      <alignment horizontal="left" vertical="center"/>
    </xf>
    <xf numFmtId="0" fontId="9" fillId="2" borderId="30" xfId="0" applyFont="1" applyFill="1" applyBorder="1" applyAlignment="1">
      <alignment horizontal="left" vertical="center"/>
    </xf>
    <xf numFmtId="0" fontId="9" fillId="2" borderId="35" xfId="0" applyFont="1" applyFill="1" applyBorder="1" applyAlignment="1">
      <alignment horizontal="left" vertical="center"/>
    </xf>
    <xf numFmtId="0" fontId="9" fillId="2" borderId="22" xfId="0" applyFont="1" applyFill="1" applyBorder="1" applyAlignment="1">
      <alignment horizontal="left" vertical="center"/>
    </xf>
    <xf numFmtId="0" fontId="9" fillId="2" borderId="23" xfId="0" applyFont="1" applyFill="1" applyBorder="1" applyAlignment="1">
      <alignment horizontal="left" vertical="center"/>
    </xf>
    <xf numFmtId="0" fontId="7" fillId="2" borderId="19" xfId="0" applyFont="1" applyFill="1" applyBorder="1" applyAlignment="1">
      <alignment horizontal="left"/>
    </xf>
    <xf numFmtId="0" fontId="7" fillId="2" borderId="20" xfId="0" applyFont="1" applyFill="1" applyBorder="1" applyAlignment="1">
      <alignment horizontal="left"/>
    </xf>
    <xf numFmtId="0" fontId="7" fillId="2" borderId="32" xfId="0" applyFont="1" applyFill="1" applyBorder="1" applyAlignment="1">
      <alignment horizontal="center"/>
    </xf>
    <xf numFmtId="0" fontId="7" fillId="2" borderId="33" xfId="0" applyFont="1" applyFill="1" applyBorder="1" applyAlignment="1">
      <alignment horizontal="center"/>
    </xf>
    <xf numFmtId="0" fontId="7" fillId="2" borderId="34" xfId="0" applyFont="1" applyFill="1" applyBorder="1" applyAlignment="1">
      <alignment horizontal="center"/>
    </xf>
    <xf numFmtId="0" fontId="7" fillId="2" borderId="10" xfId="0" applyFont="1" applyFill="1" applyBorder="1" applyAlignment="1">
      <alignment horizontal="left"/>
    </xf>
    <xf numFmtId="0" fontId="7" fillId="2" borderId="5" xfId="0" applyFont="1" applyFill="1" applyBorder="1" applyAlignment="1">
      <alignment horizontal="left"/>
    </xf>
    <xf numFmtId="0" fontId="7" fillId="2" borderId="6" xfId="0" applyFont="1" applyFill="1" applyBorder="1" applyAlignment="1">
      <alignment horizontal="left"/>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14"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7" fillId="0" borderId="29" xfId="0" applyFont="1" applyBorder="1" applyAlignment="1">
      <alignment horizontal="center" vertical="center"/>
    </xf>
    <xf numFmtId="0" fontId="0" fillId="0" borderId="29" xfId="0" applyBorder="1" applyAlignment="1">
      <alignment horizontal="center" vertical="center"/>
    </xf>
    <xf numFmtId="0" fontId="11" fillId="0" borderId="0" xfId="0" applyFont="1" applyAlignment="1">
      <alignment horizontal="center"/>
    </xf>
    <xf numFmtId="0" fontId="0" fillId="0" borderId="0" xfId="0" applyAlignment="1">
      <alignment horizontal="center"/>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7" fillId="0" borderId="2" xfId="0" applyFont="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8" xfId="0" applyFont="1" applyFill="1" applyBorder="1" applyAlignment="1">
      <alignment horizontal="left"/>
    </xf>
    <xf numFmtId="0" fontId="7" fillId="2" borderId="0" xfId="0" applyFont="1" applyFill="1" applyAlignment="1">
      <alignment horizontal="left"/>
    </xf>
    <xf numFmtId="0" fontId="7" fillId="2" borderId="30" xfId="0" applyFont="1" applyFill="1" applyBorder="1" applyAlignment="1">
      <alignment horizontal="left"/>
    </xf>
    <xf numFmtId="0" fontId="7" fillId="2" borderId="8" xfId="0" applyFont="1" applyFill="1" applyBorder="1" applyAlignment="1">
      <alignment horizontal="left" vertical="center"/>
    </xf>
    <xf numFmtId="0" fontId="7" fillId="2" borderId="0" xfId="0" applyFont="1" applyFill="1" applyAlignment="1">
      <alignment horizontal="left" vertical="center"/>
    </xf>
    <xf numFmtId="0" fontId="7" fillId="2" borderId="30" xfId="0" applyFont="1" applyFill="1" applyBorder="1" applyAlignment="1">
      <alignment horizontal="left" vertical="center"/>
    </xf>
    <xf numFmtId="0" fontId="7" fillId="2" borderId="36" xfId="0" applyFont="1" applyFill="1" applyBorder="1" applyAlignment="1">
      <alignment horizontal="center"/>
    </xf>
    <xf numFmtId="0" fontId="7" fillId="2" borderId="37" xfId="0" applyFont="1" applyFill="1" applyBorder="1" applyAlignment="1">
      <alignment horizontal="center"/>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6" xfId="0" applyFont="1" applyBorder="1" applyAlignment="1">
      <alignment vertical="center" wrapText="1"/>
    </xf>
    <xf numFmtId="0" fontId="12" fillId="0" borderId="24" xfId="0" applyFont="1" applyBorder="1"/>
    <xf numFmtId="0" fontId="12" fillId="0" borderId="17" xfId="0" applyFont="1" applyBorder="1"/>
    <xf numFmtId="0" fontId="10" fillId="0" borderId="16" xfId="0" applyFont="1" applyBorder="1" applyAlignment="1">
      <alignment horizontal="center" vertical="center"/>
    </xf>
    <xf numFmtId="0" fontId="0" fillId="0" borderId="24" xfId="0" applyBorder="1" applyAlignment="1">
      <alignment horizontal="center"/>
    </xf>
    <xf numFmtId="0" fontId="0" fillId="0" borderId="17" xfId="0" applyBorder="1" applyAlignment="1">
      <alignment horizontal="center"/>
    </xf>
    <xf numFmtId="0" fontId="6" fillId="0" borderId="16" xfId="0" applyFont="1" applyBorder="1" applyAlignment="1">
      <alignment vertical="center"/>
    </xf>
    <xf numFmtId="0" fontId="12" fillId="0" borderId="16" xfId="0" applyFont="1" applyBorder="1"/>
    <xf numFmtId="0" fontId="6" fillId="0" borderId="18" xfId="0" applyFont="1" applyBorder="1" applyAlignment="1">
      <alignment horizontal="center" vertical="center"/>
    </xf>
    <xf numFmtId="0" fontId="12" fillId="0" borderId="19" xfId="0" applyFont="1" applyBorder="1" applyAlignment="1">
      <alignment horizontal="center"/>
    </xf>
    <xf numFmtId="0" fontId="12" fillId="0" borderId="20" xfId="0" applyFont="1" applyBorder="1" applyAlignment="1">
      <alignment horizontal="center"/>
    </xf>
    <xf numFmtId="0" fontId="6"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179" fontId="7" fillId="2" borderId="14" xfId="0" applyNumberFormat="1" applyFont="1" applyFill="1" applyBorder="1" applyAlignment="1">
      <alignment horizontal="center" vertical="center" wrapText="1"/>
    </xf>
    <xf numFmtId="179" fontId="7" fillId="2" borderId="13"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8"/>
  <sheetViews>
    <sheetView view="pageBreakPreview" topLeftCell="D2" zoomScale="70" zoomScaleNormal="70" zoomScaleSheetLayoutView="70" workbookViewId="0">
      <selection activeCell="L8" sqref="L8"/>
    </sheetView>
  </sheetViews>
  <sheetFormatPr defaultColWidth="8.77734375" defaultRowHeight="13.2" x14ac:dyDescent="0.2"/>
  <cols>
    <col min="1" max="2" width="22.109375" customWidth="1"/>
    <col min="3" max="3" width="24.33203125" customWidth="1"/>
    <col min="4" max="5" width="10.109375" customWidth="1"/>
    <col min="6" max="8" width="8.109375" customWidth="1"/>
    <col min="9" max="9" width="9.44140625" customWidth="1"/>
    <col min="10" max="10" width="5.109375" customWidth="1"/>
    <col min="11" max="11" width="5" bestFit="1" customWidth="1"/>
    <col min="12" max="12" width="9.33203125" customWidth="1"/>
    <col min="13" max="13" width="4.109375" customWidth="1"/>
    <col min="14" max="14" width="4.109375" style="35" customWidth="1"/>
    <col min="15" max="15" width="4.109375" customWidth="1"/>
    <col min="16" max="16" width="4.109375" style="35" customWidth="1"/>
    <col min="17" max="17" width="38.33203125" customWidth="1"/>
    <col min="19" max="29" width="0" hidden="1" customWidth="1"/>
  </cols>
  <sheetData>
    <row r="1" spans="1:29" ht="30" x14ac:dyDescent="0.2">
      <c r="A1" s="34" t="s">
        <v>63</v>
      </c>
      <c r="B1" s="34"/>
    </row>
    <row r="2" spans="1:29" ht="18" customHeight="1" x14ac:dyDescent="0.2">
      <c r="A2" s="36"/>
      <c r="B2" s="36"/>
      <c r="C2" s="36"/>
      <c r="D2" s="36"/>
      <c r="E2" s="36"/>
      <c r="F2" s="36"/>
      <c r="G2" s="36"/>
      <c r="H2" s="36"/>
      <c r="I2" s="36"/>
      <c r="J2" s="36"/>
      <c r="K2" s="36"/>
      <c r="L2" s="36"/>
      <c r="M2" s="36"/>
      <c r="N2" s="36"/>
      <c r="O2" s="36"/>
      <c r="P2" s="36"/>
      <c r="Q2" s="37"/>
    </row>
    <row r="3" spans="1:29" ht="16.2" x14ac:dyDescent="0.2">
      <c r="A3" s="38"/>
      <c r="B3" s="38"/>
      <c r="C3" s="38"/>
      <c r="D3" s="38"/>
      <c r="E3" s="38"/>
      <c r="F3" s="38"/>
    </row>
    <row r="4" spans="1:29" ht="33.75" customHeight="1" x14ac:dyDescent="0.2">
      <c r="A4" s="62" t="s">
        <v>3</v>
      </c>
      <c r="B4" s="84" t="s">
        <v>53</v>
      </c>
      <c r="C4" s="62" t="s">
        <v>2</v>
      </c>
      <c r="D4" s="74" t="s">
        <v>4</v>
      </c>
      <c r="E4" s="80" t="s">
        <v>52</v>
      </c>
      <c r="F4" s="59" t="s">
        <v>14</v>
      </c>
      <c r="G4" s="60"/>
      <c r="H4" s="61"/>
      <c r="I4" s="74" t="s">
        <v>28</v>
      </c>
      <c r="J4" s="72" t="s">
        <v>54</v>
      </c>
      <c r="K4" s="73"/>
      <c r="L4" s="77" t="s">
        <v>82</v>
      </c>
      <c r="M4" s="63" t="s">
        <v>15</v>
      </c>
      <c r="N4" s="64"/>
      <c r="O4" s="64"/>
      <c r="P4" s="65"/>
      <c r="Q4" s="56" t="s">
        <v>70</v>
      </c>
    </row>
    <row r="5" spans="1:29" ht="31.5" customHeight="1" x14ac:dyDescent="0.2">
      <c r="A5" s="57"/>
      <c r="B5" s="85"/>
      <c r="C5" s="57"/>
      <c r="D5" s="75"/>
      <c r="E5" s="81"/>
      <c r="F5" s="62" t="s">
        <v>1</v>
      </c>
      <c r="G5" s="62" t="s">
        <v>0</v>
      </c>
      <c r="H5" s="62" t="s">
        <v>7</v>
      </c>
      <c r="I5" s="75"/>
      <c r="J5" s="39" t="s">
        <v>65</v>
      </c>
      <c r="K5" s="39" t="s">
        <v>66</v>
      </c>
      <c r="L5" s="78"/>
      <c r="M5" s="66"/>
      <c r="N5" s="67"/>
      <c r="O5" s="67"/>
      <c r="P5" s="68"/>
      <c r="Q5" s="57"/>
    </row>
    <row r="6" spans="1:29" ht="49.5" customHeight="1" x14ac:dyDescent="0.2">
      <c r="A6" s="57"/>
      <c r="B6" s="85"/>
      <c r="C6" s="57"/>
      <c r="D6" s="75"/>
      <c r="E6" s="81"/>
      <c r="F6" s="57"/>
      <c r="G6" s="57"/>
      <c r="H6" s="57"/>
      <c r="I6" s="75"/>
      <c r="J6" s="56" t="s">
        <v>29</v>
      </c>
      <c r="K6" s="56" t="s">
        <v>29</v>
      </c>
      <c r="L6" s="78"/>
      <c r="M6" s="66"/>
      <c r="N6" s="67"/>
      <c r="O6" s="67"/>
      <c r="P6" s="68"/>
      <c r="Q6" s="57"/>
    </row>
    <row r="7" spans="1:29" ht="30.75" customHeight="1" x14ac:dyDescent="0.2">
      <c r="A7" s="58"/>
      <c r="B7" s="86"/>
      <c r="C7" s="58"/>
      <c r="D7" s="76"/>
      <c r="E7" s="82"/>
      <c r="F7" s="58"/>
      <c r="G7" s="58"/>
      <c r="H7" s="58"/>
      <c r="I7" s="76"/>
      <c r="J7" s="83"/>
      <c r="K7" s="83"/>
      <c r="L7" s="79"/>
      <c r="M7" s="69"/>
      <c r="N7" s="70"/>
      <c r="O7" s="70"/>
      <c r="P7" s="71"/>
      <c r="Q7" s="58"/>
      <c r="Y7" s="40" t="s">
        <v>30</v>
      </c>
      <c r="Z7" s="40" t="s">
        <v>31</v>
      </c>
      <c r="AA7" s="40" t="s">
        <v>32</v>
      </c>
      <c r="AB7" s="40" t="s">
        <v>33</v>
      </c>
      <c r="AC7" s="40" t="s">
        <v>34</v>
      </c>
    </row>
    <row r="8" spans="1:29" ht="32.25" customHeight="1" x14ac:dyDescent="0.2">
      <c r="A8" s="44"/>
      <c r="B8" s="44"/>
      <c r="C8" s="44"/>
      <c r="D8" s="44"/>
      <c r="E8" s="44"/>
      <c r="F8" s="44"/>
      <c r="G8" s="44"/>
      <c r="H8" s="44"/>
      <c r="I8" s="44"/>
      <c r="J8" s="44"/>
      <c r="K8" s="44"/>
      <c r="L8" s="45"/>
      <c r="M8" s="45"/>
      <c r="N8" s="42" t="s">
        <v>43</v>
      </c>
      <c r="O8" s="42"/>
      <c r="P8" s="43" t="s">
        <v>44</v>
      </c>
      <c r="Q8" s="44"/>
      <c r="Y8" s="41" t="e">
        <f>IF(AND(#REF!="ジュニア",#REF!&lt;&gt;""),#REF!,0)</f>
        <v>#REF!</v>
      </c>
      <c r="Z8" s="41" t="e">
        <f>IF(AND(#REF!="S",#REF!&lt;&gt;""),#REF!,0)</f>
        <v>#REF!</v>
      </c>
      <c r="AA8" s="41" t="e">
        <f>IF(AND(#REF!="M",#REF!&lt;&gt;""),#REF!,0)</f>
        <v>#REF!</v>
      </c>
      <c r="AB8" s="41" t="e">
        <f>IF(AND(#REF!="L",#REF!&lt;&gt;""),#REF!,0)</f>
        <v>#REF!</v>
      </c>
      <c r="AC8" s="41" t="e">
        <f>IF(AND(#REF!="XL",#REF!&lt;&gt;""),#REF!,0)</f>
        <v>#REF!</v>
      </c>
    </row>
    <row r="9" spans="1:29" ht="32.25" customHeight="1" x14ac:dyDescent="0.2">
      <c r="A9" s="44"/>
      <c r="B9" s="44"/>
      <c r="C9" s="44"/>
      <c r="D9" s="44"/>
      <c r="E9" s="44"/>
      <c r="F9" s="44"/>
      <c r="G9" s="44"/>
      <c r="H9" s="44"/>
      <c r="I9" s="44"/>
      <c r="J9" s="44"/>
      <c r="K9" s="44"/>
      <c r="L9" s="45"/>
      <c r="M9" s="45"/>
      <c r="N9" s="42" t="s">
        <v>43</v>
      </c>
      <c r="O9" s="42"/>
      <c r="P9" s="43" t="s">
        <v>44</v>
      </c>
      <c r="Q9" s="44"/>
      <c r="Y9" s="41" t="e">
        <f>IF(AND(#REF!="ジュニア",#REF!&lt;&gt;""),#REF!,0)</f>
        <v>#REF!</v>
      </c>
      <c r="Z9" s="41" t="e">
        <f>IF(AND(#REF!="S",#REF!&lt;&gt;""),#REF!,0)</f>
        <v>#REF!</v>
      </c>
      <c r="AA9" s="41" t="e">
        <f>IF(AND(#REF!="M",#REF!&lt;&gt;""),#REF!,0)</f>
        <v>#REF!</v>
      </c>
      <c r="AB9" s="41" t="e">
        <f>IF(AND(#REF!="L",#REF!&lt;&gt;""),#REF!,0)</f>
        <v>#REF!</v>
      </c>
      <c r="AC9" s="41" t="e">
        <f>IF(AND(#REF!="XL",#REF!&lt;&gt;""),#REF!,0)</f>
        <v>#REF!</v>
      </c>
    </row>
    <row r="10" spans="1:29" ht="32.25" customHeight="1" x14ac:dyDescent="0.2">
      <c r="A10" s="44"/>
      <c r="B10" s="44"/>
      <c r="C10" s="44"/>
      <c r="D10" s="44"/>
      <c r="E10" s="44"/>
      <c r="F10" s="44"/>
      <c r="G10" s="44"/>
      <c r="H10" s="44"/>
      <c r="I10" s="44"/>
      <c r="J10" s="44"/>
      <c r="K10" s="44"/>
      <c r="L10" s="45"/>
      <c r="M10" s="45"/>
      <c r="N10" s="42" t="s">
        <v>43</v>
      </c>
      <c r="O10" s="42"/>
      <c r="P10" s="43" t="s">
        <v>44</v>
      </c>
      <c r="Q10" s="44"/>
      <c r="Y10" s="41" t="e">
        <f>IF(AND(#REF!="ジュニア",#REF!&lt;&gt;""),#REF!,0)</f>
        <v>#REF!</v>
      </c>
      <c r="Z10" s="41" t="e">
        <f>IF(AND(#REF!="S",#REF!&lt;&gt;""),#REF!,0)</f>
        <v>#REF!</v>
      </c>
      <c r="AA10" s="41" t="e">
        <f>IF(AND(#REF!="M",#REF!&lt;&gt;""),#REF!,0)</f>
        <v>#REF!</v>
      </c>
      <c r="AB10" s="41" t="e">
        <f>IF(AND(#REF!="L",#REF!&lt;&gt;""),#REF!,0)</f>
        <v>#REF!</v>
      </c>
      <c r="AC10" s="41" t="e">
        <f>IF(AND(#REF!="XL",#REF!&lt;&gt;""),#REF!,0)</f>
        <v>#REF!</v>
      </c>
    </row>
    <row r="11" spans="1:29" ht="32.25" customHeight="1" x14ac:dyDescent="0.2">
      <c r="A11" s="44"/>
      <c r="B11" s="44"/>
      <c r="C11" s="44"/>
      <c r="D11" s="44"/>
      <c r="E11" s="44"/>
      <c r="F11" s="44"/>
      <c r="G11" s="44"/>
      <c r="H11" s="44"/>
      <c r="I11" s="44"/>
      <c r="J11" s="44"/>
      <c r="K11" s="44"/>
      <c r="L11" s="45"/>
      <c r="M11" s="45"/>
      <c r="N11" s="42" t="s">
        <v>43</v>
      </c>
      <c r="O11" s="42"/>
      <c r="P11" s="43" t="s">
        <v>44</v>
      </c>
      <c r="Q11" s="44"/>
      <c r="Y11" s="41" t="e">
        <f>IF(AND(#REF!="ジュニア",#REF!&lt;&gt;""),#REF!,0)</f>
        <v>#REF!</v>
      </c>
      <c r="Z11" s="41" t="e">
        <f>IF(AND(#REF!="S",#REF!&lt;&gt;""),#REF!,0)</f>
        <v>#REF!</v>
      </c>
      <c r="AA11" s="41" t="e">
        <f>IF(AND(#REF!="M",#REF!&lt;&gt;""),#REF!,0)</f>
        <v>#REF!</v>
      </c>
      <c r="AB11" s="41" t="e">
        <f>IF(AND(#REF!="L",#REF!&lt;&gt;""),#REF!,0)</f>
        <v>#REF!</v>
      </c>
      <c r="AC11" s="41" t="e">
        <f>IF(AND(#REF!="XL",#REF!&lt;&gt;""),#REF!,0)</f>
        <v>#REF!</v>
      </c>
    </row>
    <row r="12" spans="1:29" ht="32.25" customHeight="1" x14ac:dyDescent="0.2">
      <c r="A12" s="44"/>
      <c r="B12" s="44"/>
      <c r="C12" s="44"/>
      <c r="D12" s="44"/>
      <c r="E12" s="44"/>
      <c r="F12" s="44"/>
      <c r="G12" s="44"/>
      <c r="H12" s="44"/>
      <c r="I12" s="44"/>
      <c r="J12" s="44"/>
      <c r="K12" s="44"/>
      <c r="L12" s="45"/>
      <c r="M12" s="45"/>
      <c r="N12" s="42" t="s">
        <v>43</v>
      </c>
      <c r="O12" s="42"/>
      <c r="P12" s="43" t="s">
        <v>44</v>
      </c>
      <c r="Q12" s="44"/>
      <c r="Y12" s="41" t="e">
        <f>IF(AND(#REF!="ジュニア",#REF!&lt;&gt;""),#REF!,0)</f>
        <v>#REF!</v>
      </c>
      <c r="Z12" s="41" t="e">
        <f>IF(AND(#REF!="S",#REF!&lt;&gt;""),#REF!,0)</f>
        <v>#REF!</v>
      </c>
      <c r="AA12" s="41" t="e">
        <f>IF(AND(#REF!="M",#REF!&lt;&gt;""),#REF!,0)</f>
        <v>#REF!</v>
      </c>
      <c r="AB12" s="41" t="e">
        <f>IF(AND(#REF!="L",#REF!&lt;&gt;""),#REF!,0)</f>
        <v>#REF!</v>
      </c>
      <c r="AC12" s="41" t="e">
        <f>IF(AND(#REF!="XL",#REF!&lt;&gt;""),#REF!,0)</f>
        <v>#REF!</v>
      </c>
    </row>
    <row r="13" spans="1:29" ht="32.25" customHeight="1" x14ac:dyDescent="0.2">
      <c r="A13" s="44"/>
      <c r="B13" s="44"/>
      <c r="C13" s="44"/>
      <c r="D13" s="44"/>
      <c r="E13" s="44"/>
      <c r="F13" s="44"/>
      <c r="G13" s="44"/>
      <c r="H13" s="44"/>
      <c r="I13" s="44"/>
      <c r="J13" s="44"/>
      <c r="K13" s="44"/>
      <c r="L13" s="45"/>
      <c r="M13" s="45"/>
      <c r="N13" s="42" t="s">
        <v>43</v>
      </c>
      <c r="O13" s="42"/>
      <c r="P13" s="43" t="s">
        <v>44</v>
      </c>
      <c r="Q13" s="44"/>
      <c r="Y13" s="41" t="e">
        <f>IF(AND(#REF!="ジュニア",#REF!&lt;&gt;""),#REF!,0)</f>
        <v>#REF!</v>
      </c>
      <c r="Z13" s="41" t="e">
        <f>IF(AND(#REF!="S",#REF!&lt;&gt;""),#REF!,0)</f>
        <v>#REF!</v>
      </c>
      <c r="AA13" s="41" t="e">
        <f>IF(AND(#REF!="M",#REF!&lt;&gt;""),#REF!,0)</f>
        <v>#REF!</v>
      </c>
      <c r="AB13" s="41" t="e">
        <f>IF(AND(#REF!="L",#REF!&lt;&gt;""),#REF!,0)</f>
        <v>#REF!</v>
      </c>
      <c r="AC13" s="41" t="e">
        <f>IF(AND(#REF!="XL",#REF!&lt;&gt;""),#REF!,0)</f>
        <v>#REF!</v>
      </c>
    </row>
    <row r="14" spans="1:29" ht="32.25" customHeight="1" x14ac:dyDescent="0.2">
      <c r="A14" s="44"/>
      <c r="B14" s="44"/>
      <c r="C14" s="44"/>
      <c r="D14" s="44"/>
      <c r="E14" s="44"/>
      <c r="F14" s="44"/>
      <c r="G14" s="44"/>
      <c r="H14" s="44"/>
      <c r="I14" s="44"/>
      <c r="J14" s="44"/>
      <c r="K14" s="44"/>
      <c r="L14" s="45"/>
      <c r="M14" s="45"/>
      <c r="N14" s="42" t="s">
        <v>43</v>
      </c>
      <c r="O14" s="42"/>
      <c r="P14" s="43" t="s">
        <v>44</v>
      </c>
      <c r="Q14" s="44"/>
      <c r="Y14" s="41" t="e">
        <f>IF(AND(#REF!="ジュニア",#REF!&lt;&gt;""),#REF!,0)</f>
        <v>#REF!</v>
      </c>
      <c r="Z14" s="41" t="e">
        <f>IF(AND(#REF!="S",#REF!&lt;&gt;""),#REF!,0)</f>
        <v>#REF!</v>
      </c>
      <c r="AA14" s="41" t="e">
        <f>IF(AND(#REF!="M",#REF!&lt;&gt;""),#REF!,0)</f>
        <v>#REF!</v>
      </c>
      <c r="AB14" s="41" t="e">
        <f>IF(AND(#REF!="L",#REF!&lt;&gt;""),#REF!,0)</f>
        <v>#REF!</v>
      </c>
      <c r="AC14" s="41" t="e">
        <f>IF(AND(#REF!="XL",#REF!&lt;&gt;""),#REF!,0)</f>
        <v>#REF!</v>
      </c>
    </row>
    <row r="15" spans="1:29" ht="32.25" customHeight="1" x14ac:dyDescent="0.2">
      <c r="A15" s="44"/>
      <c r="B15" s="44"/>
      <c r="C15" s="44"/>
      <c r="D15" s="44"/>
      <c r="E15" s="44"/>
      <c r="F15" s="44"/>
      <c r="G15" s="44"/>
      <c r="H15" s="44"/>
      <c r="I15" s="44"/>
      <c r="J15" s="44"/>
      <c r="K15" s="44"/>
      <c r="L15" s="45"/>
      <c r="M15" s="45"/>
      <c r="N15" s="42" t="s">
        <v>43</v>
      </c>
      <c r="O15" s="42"/>
      <c r="P15" s="43" t="s">
        <v>44</v>
      </c>
      <c r="Q15" s="44"/>
      <c r="Y15" s="41" t="e">
        <f>IF(AND(#REF!="ジュニア",#REF!&lt;&gt;""),#REF!,0)</f>
        <v>#REF!</v>
      </c>
      <c r="Z15" s="41" t="e">
        <f>IF(AND(#REF!="S",#REF!&lt;&gt;""),#REF!,0)</f>
        <v>#REF!</v>
      </c>
      <c r="AA15" s="41" t="e">
        <f>IF(AND(#REF!="M",#REF!&lt;&gt;""),#REF!,0)</f>
        <v>#REF!</v>
      </c>
      <c r="AB15" s="41" t="e">
        <f>IF(AND(#REF!="L",#REF!&lt;&gt;""),#REF!,0)</f>
        <v>#REF!</v>
      </c>
      <c r="AC15" s="41" t="e">
        <f>IF(AND(#REF!="XL",#REF!&lt;&gt;""),#REF!,0)</f>
        <v>#REF!</v>
      </c>
    </row>
    <row r="16" spans="1:29" ht="32.25" customHeight="1" x14ac:dyDescent="0.2">
      <c r="A16" s="44"/>
      <c r="B16" s="44"/>
      <c r="C16" s="44"/>
      <c r="D16" s="44"/>
      <c r="E16" s="44"/>
      <c r="F16" s="44"/>
      <c r="G16" s="44"/>
      <c r="H16" s="44"/>
      <c r="I16" s="44"/>
      <c r="J16" s="44"/>
      <c r="K16" s="44"/>
      <c r="L16" s="45"/>
      <c r="M16" s="45"/>
      <c r="N16" s="42" t="s">
        <v>43</v>
      </c>
      <c r="O16" s="42"/>
      <c r="P16" s="43" t="s">
        <v>44</v>
      </c>
      <c r="Q16" s="44"/>
      <c r="Y16" s="41" t="e">
        <f>IF(AND(#REF!="ジュニア",#REF!&lt;&gt;""),#REF!,0)</f>
        <v>#REF!</v>
      </c>
      <c r="Z16" s="41" t="e">
        <f>IF(AND(#REF!="S",#REF!&lt;&gt;""),#REF!,0)</f>
        <v>#REF!</v>
      </c>
      <c r="AA16" s="41" t="e">
        <f>IF(AND(#REF!="M",#REF!&lt;&gt;""),#REF!,0)</f>
        <v>#REF!</v>
      </c>
      <c r="AB16" s="41" t="e">
        <f>IF(AND(#REF!="L",#REF!&lt;&gt;""),#REF!,0)</f>
        <v>#REF!</v>
      </c>
      <c r="AC16" s="41" t="e">
        <f>IF(AND(#REF!="XL",#REF!&lt;&gt;""),#REF!,0)</f>
        <v>#REF!</v>
      </c>
    </row>
    <row r="17" spans="1:29" ht="32.25" customHeight="1" x14ac:dyDescent="0.2">
      <c r="A17" s="44"/>
      <c r="B17" s="44"/>
      <c r="C17" s="44"/>
      <c r="D17" s="44"/>
      <c r="E17" s="44"/>
      <c r="F17" s="44"/>
      <c r="G17" s="44"/>
      <c r="H17" s="44"/>
      <c r="I17" s="44"/>
      <c r="J17" s="44"/>
      <c r="K17" s="44"/>
      <c r="L17" s="45"/>
      <c r="M17" s="45"/>
      <c r="N17" s="42" t="s">
        <v>43</v>
      </c>
      <c r="O17" s="42"/>
      <c r="P17" s="43" t="s">
        <v>44</v>
      </c>
      <c r="Q17" s="44"/>
      <c r="Y17" s="41" t="e">
        <f>IF(AND(#REF!="ジュニア",#REF!&lt;&gt;""),#REF!,0)</f>
        <v>#REF!</v>
      </c>
      <c r="Z17" s="41" t="e">
        <f>IF(AND(#REF!="S",#REF!&lt;&gt;""),#REF!,0)</f>
        <v>#REF!</v>
      </c>
      <c r="AA17" s="41" t="e">
        <f>IF(AND(#REF!="M",#REF!&lt;&gt;""),#REF!,0)</f>
        <v>#REF!</v>
      </c>
      <c r="AB17" s="41" t="e">
        <f>IF(AND(#REF!="L",#REF!&lt;&gt;""),#REF!,0)</f>
        <v>#REF!</v>
      </c>
      <c r="AC17" s="41" t="e">
        <f>IF(AND(#REF!="XL",#REF!&lt;&gt;""),#REF!,0)</f>
        <v>#REF!</v>
      </c>
    </row>
    <row r="18" spans="1:29" ht="32.25" customHeight="1" x14ac:dyDescent="0.2">
      <c r="A18" s="44"/>
      <c r="B18" s="44"/>
      <c r="C18" s="44"/>
      <c r="D18" s="44"/>
      <c r="E18" s="44"/>
      <c r="F18" s="44"/>
      <c r="G18" s="44"/>
      <c r="H18" s="44"/>
      <c r="I18" s="44"/>
      <c r="J18" s="44"/>
      <c r="K18" s="44"/>
      <c r="L18" s="45"/>
      <c r="M18" s="45"/>
      <c r="N18" s="42" t="s">
        <v>43</v>
      </c>
      <c r="O18" s="42"/>
      <c r="P18" s="43" t="s">
        <v>44</v>
      </c>
      <c r="Q18" s="44"/>
      <c r="Y18" s="41" t="e">
        <f>IF(AND(#REF!="ジュニア",#REF!&lt;&gt;""),#REF!,0)</f>
        <v>#REF!</v>
      </c>
      <c r="Z18" s="41" t="e">
        <f>IF(AND(#REF!="S",#REF!&lt;&gt;""),#REF!,0)</f>
        <v>#REF!</v>
      </c>
      <c r="AA18" s="41" t="e">
        <f>IF(AND(#REF!="M",#REF!&lt;&gt;""),#REF!,0)</f>
        <v>#REF!</v>
      </c>
      <c r="AB18" s="41" t="e">
        <f>IF(AND(#REF!="L",#REF!&lt;&gt;""),#REF!,0)</f>
        <v>#REF!</v>
      </c>
      <c r="AC18" s="41" t="e">
        <f>IF(AND(#REF!="XL",#REF!&lt;&gt;""),#REF!,0)</f>
        <v>#REF!</v>
      </c>
    </row>
    <row r="19" spans="1:29" ht="32.25" customHeight="1" x14ac:dyDescent="0.2">
      <c r="A19" s="44"/>
      <c r="B19" s="44"/>
      <c r="C19" s="44"/>
      <c r="D19" s="44"/>
      <c r="E19" s="44"/>
      <c r="F19" s="44"/>
      <c r="G19" s="44"/>
      <c r="H19" s="44"/>
      <c r="I19" s="44"/>
      <c r="J19" s="44"/>
      <c r="K19" s="44"/>
      <c r="L19" s="45"/>
      <c r="M19" s="45"/>
      <c r="N19" s="42" t="s">
        <v>43</v>
      </c>
      <c r="O19" s="42"/>
      <c r="P19" s="43" t="s">
        <v>44</v>
      </c>
      <c r="Q19" s="44"/>
      <c r="Y19" s="41" t="e">
        <f>IF(AND(#REF!="ジュニア",#REF!&lt;&gt;""),#REF!,0)</f>
        <v>#REF!</v>
      </c>
      <c r="Z19" s="41" t="e">
        <f>IF(AND(#REF!="S",#REF!&lt;&gt;""),#REF!,0)</f>
        <v>#REF!</v>
      </c>
      <c r="AA19" s="41" t="e">
        <f>IF(AND(#REF!="M",#REF!&lt;&gt;""),#REF!,0)</f>
        <v>#REF!</v>
      </c>
      <c r="AB19" s="41" t="e">
        <f>IF(AND(#REF!="L",#REF!&lt;&gt;""),#REF!,0)</f>
        <v>#REF!</v>
      </c>
      <c r="AC19" s="41" t="e">
        <f>IF(AND(#REF!="XL",#REF!&lt;&gt;""),#REF!,0)</f>
        <v>#REF!</v>
      </c>
    </row>
    <row r="20" spans="1:29" ht="32.25" customHeight="1" x14ac:dyDescent="0.2">
      <c r="A20" s="44"/>
      <c r="B20" s="44"/>
      <c r="C20" s="44"/>
      <c r="D20" s="44"/>
      <c r="E20" s="44"/>
      <c r="F20" s="44"/>
      <c r="G20" s="44"/>
      <c r="H20" s="44"/>
      <c r="I20" s="44"/>
      <c r="J20" s="44"/>
      <c r="K20" s="44"/>
      <c r="L20" s="45"/>
      <c r="M20" s="45"/>
      <c r="N20" s="42" t="s">
        <v>43</v>
      </c>
      <c r="O20" s="42"/>
      <c r="P20" s="43" t="s">
        <v>44</v>
      </c>
      <c r="Q20" s="44"/>
      <c r="Y20" s="41" t="e">
        <f>IF(AND(#REF!="ジュニア",#REF!&lt;&gt;""),#REF!,0)</f>
        <v>#REF!</v>
      </c>
      <c r="Z20" s="41" t="e">
        <f>IF(AND(#REF!="S",#REF!&lt;&gt;""),#REF!,0)</f>
        <v>#REF!</v>
      </c>
      <c r="AA20" s="41" t="e">
        <f>IF(AND(#REF!="M",#REF!&lt;&gt;""),#REF!,0)</f>
        <v>#REF!</v>
      </c>
      <c r="AB20" s="41" t="e">
        <f>IF(AND(#REF!="L",#REF!&lt;&gt;""),#REF!,0)</f>
        <v>#REF!</v>
      </c>
      <c r="AC20" s="41" t="e">
        <f>IF(AND(#REF!="XL",#REF!&lt;&gt;""),#REF!,0)</f>
        <v>#REF!</v>
      </c>
    </row>
    <row r="21" spans="1:29" ht="32.25" customHeight="1" x14ac:dyDescent="0.2">
      <c r="A21" s="44"/>
      <c r="B21" s="44"/>
      <c r="C21" s="44"/>
      <c r="D21" s="44"/>
      <c r="E21" s="44"/>
      <c r="F21" s="44"/>
      <c r="G21" s="44"/>
      <c r="H21" s="44"/>
      <c r="I21" s="44"/>
      <c r="J21" s="44"/>
      <c r="K21" s="44"/>
      <c r="L21" s="45"/>
      <c r="M21" s="45"/>
      <c r="N21" s="42" t="s">
        <v>43</v>
      </c>
      <c r="O21" s="42"/>
      <c r="P21" s="43" t="s">
        <v>44</v>
      </c>
      <c r="Q21" s="44"/>
      <c r="Y21" s="41" t="e">
        <f>IF(AND(#REF!="ジュニア",#REF!&lt;&gt;""),#REF!,0)</f>
        <v>#REF!</v>
      </c>
      <c r="Z21" s="41" t="e">
        <f>IF(AND(#REF!="S",#REF!&lt;&gt;""),#REF!,0)</f>
        <v>#REF!</v>
      </c>
      <c r="AA21" s="41" t="e">
        <f>IF(AND(#REF!="M",#REF!&lt;&gt;""),#REF!,0)</f>
        <v>#REF!</v>
      </c>
      <c r="AB21" s="41" t="e">
        <f>IF(AND(#REF!="L",#REF!&lt;&gt;""),#REF!,0)</f>
        <v>#REF!</v>
      </c>
      <c r="AC21" s="41" t="e">
        <f>IF(AND(#REF!="XL",#REF!&lt;&gt;""),#REF!,0)</f>
        <v>#REF!</v>
      </c>
    </row>
    <row r="22" spans="1:29" ht="32.25" customHeight="1" x14ac:dyDescent="0.2">
      <c r="A22" s="44"/>
      <c r="B22" s="44"/>
      <c r="C22" s="44"/>
      <c r="D22" s="44"/>
      <c r="E22" s="44"/>
      <c r="F22" s="44"/>
      <c r="G22" s="44"/>
      <c r="H22" s="44"/>
      <c r="I22" s="44"/>
      <c r="J22" s="44"/>
      <c r="K22" s="44"/>
      <c r="L22" s="45"/>
      <c r="M22" s="45"/>
      <c r="N22" s="42" t="s">
        <v>43</v>
      </c>
      <c r="O22" s="42"/>
      <c r="P22" s="43" t="s">
        <v>44</v>
      </c>
      <c r="Q22" s="44"/>
      <c r="Y22" s="41" t="e">
        <f>IF(AND(#REF!="ジュニア",#REF!&lt;&gt;""),#REF!,0)</f>
        <v>#REF!</v>
      </c>
      <c r="Z22" s="41" t="e">
        <f>IF(AND(#REF!="S",#REF!&lt;&gt;""),#REF!,0)</f>
        <v>#REF!</v>
      </c>
      <c r="AA22" s="41" t="e">
        <f>IF(AND(#REF!="M",#REF!&lt;&gt;""),#REF!,0)</f>
        <v>#REF!</v>
      </c>
      <c r="AB22" s="41" t="e">
        <f>IF(AND(#REF!="L",#REF!&lt;&gt;""),#REF!,0)</f>
        <v>#REF!</v>
      </c>
      <c r="AC22" s="41" t="e">
        <f>IF(AND(#REF!="XL",#REF!&lt;&gt;""),#REF!,0)</f>
        <v>#REF!</v>
      </c>
    </row>
    <row r="23" spans="1:29" ht="32.25" customHeight="1" x14ac:dyDescent="0.2">
      <c r="A23" s="44"/>
      <c r="B23" s="44"/>
      <c r="C23" s="44"/>
      <c r="D23" s="44"/>
      <c r="E23" s="44"/>
      <c r="F23" s="44"/>
      <c r="G23" s="44"/>
      <c r="H23" s="44"/>
      <c r="I23" s="44"/>
      <c r="J23" s="44"/>
      <c r="K23" s="44"/>
      <c r="L23" s="45"/>
      <c r="M23" s="45"/>
      <c r="N23" s="42" t="s">
        <v>43</v>
      </c>
      <c r="O23" s="42"/>
      <c r="P23" s="43" t="s">
        <v>44</v>
      </c>
      <c r="Q23" s="44"/>
      <c r="Y23" s="41" t="e">
        <f>IF(AND(#REF!="ジュニア",#REF!&lt;&gt;""),#REF!,0)</f>
        <v>#REF!</v>
      </c>
      <c r="Z23" s="41" t="e">
        <f>IF(AND(#REF!="S",#REF!&lt;&gt;""),#REF!,0)</f>
        <v>#REF!</v>
      </c>
      <c r="AA23" s="41" t="e">
        <f>IF(AND(#REF!="M",#REF!&lt;&gt;""),#REF!,0)</f>
        <v>#REF!</v>
      </c>
      <c r="AB23" s="41" t="e">
        <f>IF(AND(#REF!="L",#REF!&lt;&gt;""),#REF!,0)</f>
        <v>#REF!</v>
      </c>
      <c r="AC23" s="41" t="e">
        <f>IF(AND(#REF!="XL",#REF!&lt;&gt;""),#REF!,0)</f>
        <v>#REF!</v>
      </c>
    </row>
    <row r="24" spans="1:29" ht="32.25" customHeight="1" x14ac:dyDescent="0.2">
      <c r="A24" s="44"/>
      <c r="B24" s="44"/>
      <c r="C24" s="44"/>
      <c r="D24" s="44"/>
      <c r="E24" s="44"/>
      <c r="F24" s="44"/>
      <c r="G24" s="44"/>
      <c r="H24" s="44"/>
      <c r="I24" s="44"/>
      <c r="J24" s="44"/>
      <c r="K24" s="44"/>
      <c r="L24" s="45"/>
      <c r="M24" s="45"/>
      <c r="N24" s="42" t="s">
        <v>43</v>
      </c>
      <c r="O24" s="42"/>
      <c r="P24" s="43" t="s">
        <v>44</v>
      </c>
      <c r="Q24" s="44"/>
      <c r="Y24" s="41" t="e">
        <f>IF(AND(#REF!="ジュニア",#REF!&lt;&gt;""),#REF!,0)</f>
        <v>#REF!</v>
      </c>
      <c r="Z24" s="41" t="e">
        <f>IF(AND(#REF!="S",#REF!&lt;&gt;""),#REF!,0)</f>
        <v>#REF!</v>
      </c>
      <c r="AA24" s="41" t="e">
        <f>IF(AND(#REF!="M",#REF!&lt;&gt;""),#REF!,0)</f>
        <v>#REF!</v>
      </c>
      <c r="AB24" s="41" t="e">
        <f>IF(AND(#REF!="L",#REF!&lt;&gt;""),#REF!,0)</f>
        <v>#REF!</v>
      </c>
      <c r="AC24" s="41" t="e">
        <f>IF(AND(#REF!="XL",#REF!&lt;&gt;""),#REF!,0)</f>
        <v>#REF!</v>
      </c>
    </row>
    <row r="25" spans="1:29" ht="32.25" customHeight="1" x14ac:dyDescent="0.2">
      <c r="A25" s="44"/>
      <c r="B25" s="44"/>
      <c r="C25" s="44"/>
      <c r="D25" s="44"/>
      <c r="E25" s="44"/>
      <c r="F25" s="44"/>
      <c r="G25" s="44"/>
      <c r="H25" s="44"/>
      <c r="I25" s="44"/>
      <c r="J25" s="44"/>
      <c r="K25" s="44"/>
      <c r="L25" s="45"/>
      <c r="M25" s="45"/>
      <c r="N25" s="42" t="s">
        <v>43</v>
      </c>
      <c r="O25" s="42"/>
      <c r="P25" s="43" t="s">
        <v>44</v>
      </c>
      <c r="Q25" s="44"/>
      <c r="Y25" s="41" t="e">
        <f>IF(AND(#REF!="ジュニア",#REF!&lt;&gt;""),#REF!,0)</f>
        <v>#REF!</v>
      </c>
      <c r="Z25" s="41" t="e">
        <f>IF(AND(#REF!="S",#REF!&lt;&gt;""),#REF!,0)</f>
        <v>#REF!</v>
      </c>
      <c r="AA25" s="41" t="e">
        <f>IF(AND(#REF!="M",#REF!&lt;&gt;""),#REF!,0)</f>
        <v>#REF!</v>
      </c>
      <c r="AB25" s="41" t="e">
        <f>IF(AND(#REF!="L",#REF!&lt;&gt;""),#REF!,0)</f>
        <v>#REF!</v>
      </c>
      <c r="AC25" s="41" t="e">
        <f>IF(AND(#REF!="XL",#REF!&lt;&gt;""),#REF!,0)</f>
        <v>#REF!</v>
      </c>
    </row>
    <row r="26" spans="1:29" ht="32.25" customHeight="1" x14ac:dyDescent="0.2">
      <c r="A26" s="44"/>
      <c r="B26" s="44"/>
      <c r="C26" s="44"/>
      <c r="D26" s="44"/>
      <c r="E26" s="44"/>
      <c r="F26" s="44"/>
      <c r="G26" s="44"/>
      <c r="H26" s="44"/>
      <c r="I26" s="44"/>
      <c r="J26" s="44"/>
      <c r="K26" s="44"/>
      <c r="L26" s="45"/>
      <c r="M26" s="45"/>
      <c r="N26" s="42" t="s">
        <v>43</v>
      </c>
      <c r="O26" s="42"/>
      <c r="P26" s="43" t="s">
        <v>44</v>
      </c>
      <c r="Q26" s="44"/>
      <c r="Y26" s="41" t="e">
        <f>IF(AND(#REF!="ジュニア",#REF!&lt;&gt;""),#REF!,0)</f>
        <v>#REF!</v>
      </c>
      <c r="Z26" s="41" t="e">
        <f>IF(AND(#REF!="S",#REF!&lt;&gt;""),#REF!,0)</f>
        <v>#REF!</v>
      </c>
      <c r="AA26" s="41" t="e">
        <f>IF(AND(#REF!="M",#REF!&lt;&gt;""),#REF!,0)</f>
        <v>#REF!</v>
      </c>
      <c r="AB26" s="41" t="e">
        <f>IF(AND(#REF!="L",#REF!&lt;&gt;""),#REF!,0)</f>
        <v>#REF!</v>
      </c>
      <c r="AC26" s="41" t="e">
        <f>IF(AND(#REF!="XL",#REF!&lt;&gt;""),#REF!,0)</f>
        <v>#REF!</v>
      </c>
    </row>
    <row r="27" spans="1:29" ht="32.25" customHeight="1" x14ac:dyDescent="0.2">
      <c r="A27" s="44"/>
      <c r="B27" s="44"/>
      <c r="C27" s="44"/>
      <c r="D27" s="44"/>
      <c r="E27" s="44"/>
      <c r="F27" s="44"/>
      <c r="G27" s="44"/>
      <c r="H27" s="44"/>
      <c r="I27" s="44"/>
      <c r="J27" s="44"/>
      <c r="K27" s="44"/>
      <c r="L27" s="45"/>
      <c r="M27" s="45"/>
      <c r="N27" s="42" t="s">
        <v>43</v>
      </c>
      <c r="O27" s="42"/>
      <c r="P27" s="43" t="s">
        <v>44</v>
      </c>
      <c r="Q27" s="44"/>
      <c r="Y27" s="41" t="e">
        <f>IF(AND(#REF!="ジュニア",#REF!&lt;&gt;""),#REF!,0)</f>
        <v>#REF!</v>
      </c>
      <c r="Z27" s="41" t="e">
        <f>IF(AND(#REF!="S",#REF!&lt;&gt;""),#REF!,0)</f>
        <v>#REF!</v>
      </c>
      <c r="AA27" s="41" t="e">
        <f>IF(AND(#REF!="M",#REF!&lt;&gt;""),#REF!,0)</f>
        <v>#REF!</v>
      </c>
      <c r="AB27" s="41" t="e">
        <f>IF(AND(#REF!="L",#REF!&lt;&gt;""),#REF!,0)</f>
        <v>#REF!</v>
      </c>
      <c r="AC27" s="41" t="e">
        <f>IF(AND(#REF!="XL",#REF!&lt;&gt;""),#REF!,0)</f>
        <v>#REF!</v>
      </c>
    </row>
    <row r="28" spans="1:29" ht="32.25" customHeight="1" x14ac:dyDescent="0.2">
      <c r="A28" s="44"/>
      <c r="B28" s="44"/>
      <c r="C28" s="44"/>
      <c r="D28" s="44"/>
      <c r="E28" s="44"/>
      <c r="F28" s="44"/>
      <c r="G28" s="44"/>
      <c r="H28" s="44"/>
      <c r="I28" s="44"/>
      <c r="J28" s="44"/>
      <c r="K28" s="44"/>
      <c r="L28" s="45"/>
      <c r="M28" s="45"/>
      <c r="N28" s="42" t="s">
        <v>43</v>
      </c>
      <c r="O28" s="42"/>
      <c r="P28" s="43" t="s">
        <v>44</v>
      </c>
      <c r="Q28" s="44"/>
      <c r="Y28" s="41" t="e">
        <f>IF(AND(#REF!="ジュニア",#REF!&lt;&gt;""),#REF!,0)</f>
        <v>#REF!</v>
      </c>
      <c r="Z28" s="41" t="e">
        <f>IF(AND(#REF!="S",#REF!&lt;&gt;""),#REF!,0)</f>
        <v>#REF!</v>
      </c>
      <c r="AA28" s="41" t="e">
        <f>IF(AND(#REF!="M",#REF!&lt;&gt;""),#REF!,0)</f>
        <v>#REF!</v>
      </c>
      <c r="AB28" s="41" t="e">
        <f>IF(AND(#REF!="L",#REF!&lt;&gt;""),#REF!,0)</f>
        <v>#REF!</v>
      </c>
      <c r="AC28" s="41" t="e">
        <f>IF(AND(#REF!="XL",#REF!&lt;&gt;""),#REF!,0)</f>
        <v>#REF!</v>
      </c>
    </row>
  </sheetData>
  <protectedRanges>
    <protectedRange sqref="Q8:Q28" name="備考エリア"/>
    <protectedRange sqref="M8:M28" name="申し込み①日付"/>
    <protectedRange sqref="A8:L28" name="申し込み①入力エリア"/>
    <protectedRange sqref="O8:O28" name="申し込み①時間"/>
  </protectedRanges>
  <mergeCells count="16">
    <mergeCell ref="Q4:Q7"/>
    <mergeCell ref="F4:H4"/>
    <mergeCell ref="A4:A7"/>
    <mergeCell ref="C4:C7"/>
    <mergeCell ref="M4:P7"/>
    <mergeCell ref="J4:K4"/>
    <mergeCell ref="I4:I7"/>
    <mergeCell ref="H5:H7"/>
    <mergeCell ref="G5:G7"/>
    <mergeCell ref="F5:F7"/>
    <mergeCell ref="D4:D7"/>
    <mergeCell ref="L4:L7"/>
    <mergeCell ref="E4:E7"/>
    <mergeCell ref="J6:J7"/>
    <mergeCell ref="K6:K7"/>
    <mergeCell ref="B4:B7"/>
  </mergeCells>
  <phoneticPr fontId="1"/>
  <dataValidations count="3">
    <dataValidation type="list" allowBlank="1" showInputMessage="1" showErrorMessage="1" sqref="I8:I28" xr:uid="{00000000-0002-0000-0000-000000000000}">
      <formula1>"1,2,3"</formula1>
    </dataValidation>
    <dataValidation type="list" allowBlank="1" showInputMessage="1" showErrorMessage="1" sqref="J8:K28" xr:uid="{00000000-0002-0000-0000-000001000000}">
      <formula1>"〇, ,"</formula1>
    </dataValidation>
    <dataValidation type="list" allowBlank="1" showInputMessage="1" showErrorMessage="1" sqref="L8:L28" xr:uid="{14D1F382-0A2A-4359-9C39-B52422250074}">
      <formula1>"1,2,3,4"</formula1>
    </dataValidation>
  </dataValidations>
  <pageMargins left="0.39370078740157483" right="0.39370078740157483" top="0.39370078740157483" bottom="0.39370078740157483" header="0.51181102362204722" footer="0.51181102362204722"/>
  <pageSetup paperSize="9" scale="66" orientation="landscape" horizontalDpi="4294967294" vertic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1"/>
  <sheetViews>
    <sheetView tabSelected="1" view="pageBreakPreview" topLeftCell="A13" zoomScaleNormal="85" zoomScaleSheetLayoutView="100" workbookViewId="0">
      <selection activeCell="F20" sqref="F20"/>
    </sheetView>
  </sheetViews>
  <sheetFormatPr defaultColWidth="8.77734375" defaultRowHeight="13.2" x14ac:dyDescent="0.2"/>
  <cols>
    <col min="1" max="3" width="12.109375" customWidth="1"/>
    <col min="4" max="4" width="12.33203125" customWidth="1"/>
    <col min="5" max="11" width="12.109375" customWidth="1"/>
  </cols>
  <sheetData>
    <row r="1" spans="1:16" s="2" customFormat="1" ht="21" x14ac:dyDescent="0.25">
      <c r="A1" s="110" t="s">
        <v>64</v>
      </c>
      <c r="B1" s="110"/>
      <c r="C1" s="110"/>
      <c r="D1" s="110"/>
      <c r="E1" s="110"/>
      <c r="F1" s="110"/>
      <c r="G1" s="110"/>
      <c r="H1" s="110"/>
      <c r="I1" s="110"/>
      <c r="J1" s="111"/>
      <c r="K1" s="111"/>
    </row>
    <row r="2" spans="1:16" s="2" customFormat="1" ht="12" customHeight="1" x14ac:dyDescent="0.25">
      <c r="A2" s="8"/>
      <c r="B2" s="8"/>
      <c r="C2" s="8"/>
      <c r="D2" s="8"/>
      <c r="E2" s="8"/>
      <c r="F2" s="8"/>
      <c r="G2" s="8"/>
      <c r="H2" s="8"/>
      <c r="I2" s="8"/>
    </row>
    <row r="3" spans="1:16" s="2" customFormat="1" x14ac:dyDescent="0.2">
      <c r="A3" s="2" t="s">
        <v>24</v>
      </c>
      <c r="F3" s="11" t="s">
        <v>26</v>
      </c>
      <c r="G3" s="5"/>
      <c r="H3" s="6"/>
      <c r="I3" s="6"/>
      <c r="J3" s="11" t="s">
        <v>78</v>
      </c>
    </row>
    <row r="4" spans="1:16" s="2" customFormat="1" ht="13.5" customHeight="1" x14ac:dyDescent="0.2">
      <c r="A4" s="10"/>
      <c r="B4" s="12" t="s">
        <v>16</v>
      </c>
      <c r="C4" s="12" t="s">
        <v>17</v>
      </c>
      <c r="D4" s="13" t="s">
        <v>25</v>
      </c>
      <c r="F4" s="10"/>
      <c r="G4" s="49" t="s">
        <v>67</v>
      </c>
      <c r="H4" s="49" t="s">
        <v>68</v>
      </c>
      <c r="I4" s="54"/>
      <c r="J4" s="10"/>
      <c r="K4" s="9" t="s">
        <v>84</v>
      </c>
    </row>
    <row r="5" spans="1:16" s="2" customFormat="1" ht="27" customHeight="1" x14ac:dyDescent="0.2">
      <c r="A5" s="48" t="s">
        <v>35</v>
      </c>
      <c r="B5" s="18" t="str">
        <f>IF(COUNTIF(申込用紙①!I8:I28,"1")=0,"人",COUNTIF(申込用紙①!I8:I28,"1"))</f>
        <v>人</v>
      </c>
      <c r="C5" s="18" t="str">
        <f>IF(COUNTIF(申込用紙①!I8:I28,"2")=0,"人",COUNTIF(申込用紙①!I8:I28,"2"))</f>
        <v>人</v>
      </c>
      <c r="D5" s="18" t="str">
        <f>IF(COUNTIF(申込用紙①!I8:I28,"3")=0,"人",COUNTIF(申込用紙①!I8:I28,"3"))</f>
        <v>人</v>
      </c>
      <c r="F5" s="17" t="s">
        <v>18</v>
      </c>
      <c r="G5" s="9" t="s">
        <v>55</v>
      </c>
      <c r="H5" s="9" t="s">
        <v>55</v>
      </c>
      <c r="I5" s="6"/>
      <c r="J5" s="9" t="s">
        <v>79</v>
      </c>
      <c r="K5" s="9" t="s">
        <v>81</v>
      </c>
    </row>
    <row r="6" spans="1:16" s="2" customFormat="1" ht="27" customHeight="1" x14ac:dyDescent="0.2">
      <c r="A6" s="9" t="s">
        <v>36</v>
      </c>
      <c r="B6" s="29" t="str">
        <f>IF(B5="人","円",7000*B5)</f>
        <v>円</v>
      </c>
      <c r="C6" s="21"/>
      <c r="D6" s="21"/>
      <c r="F6" s="17" t="s">
        <v>50</v>
      </c>
      <c r="G6" s="20" t="str">
        <f>IF(COUNTIF(申込用紙①!J8:J28,"〇")=0,"食",COUNTIF(申込用紙①!J8:J28,"〇"))</f>
        <v>食</v>
      </c>
      <c r="H6" s="20" t="str">
        <f>IF(COUNTIF(申込用紙①!K8:K28,"〇")=0,"食",COUNTIF(申込用紙①!K8:K28,"〇"))</f>
        <v>食</v>
      </c>
      <c r="I6" s="55"/>
      <c r="J6" s="9" t="s">
        <v>80</v>
      </c>
      <c r="K6" s="31">
        <f>SUM(申込用紙①!L8:L28)</f>
        <v>0</v>
      </c>
    </row>
    <row r="7" spans="1:16" s="2" customFormat="1" x14ac:dyDescent="0.2">
      <c r="F7" s="17" t="s">
        <v>38</v>
      </c>
      <c r="G7" s="29" t="str">
        <f>IF(G6="食","円",G6*850)</f>
        <v>円</v>
      </c>
      <c r="H7" s="29" t="str">
        <f>IF(H6="食","円",H6*850)</f>
        <v>円</v>
      </c>
      <c r="I7" s="50"/>
      <c r="J7" s="9" t="s">
        <v>83</v>
      </c>
      <c r="K7" s="29">
        <f>IF(K6="食","円",K6*1070)</f>
        <v>0</v>
      </c>
      <c r="L7" s="6"/>
      <c r="M7" s="6"/>
    </row>
    <row r="8" spans="1:16" s="2" customFormat="1" x14ac:dyDescent="0.2">
      <c r="F8" s="4"/>
      <c r="G8" s="15"/>
      <c r="H8" s="24"/>
      <c r="I8" s="24"/>
      <c r="J8" s="24"/>
      <c r="K8" s="23"/>
      <c r="L8" s="6"/>
      <c r="M8" s="6"/>
      <c r="N8" s="6"/>
      <c r="O8" s="6"/>
    </row>
    <row r="9" spans="1:16" s="2" customFormat="1" x14ac:dyDescent="0.2">
      <c r="A9" s="14" t="s">
        <v>19</v>
      </c>
      <c r="B9" s="6"/>
      <c r="F9" s="4"/>
      <c r="G9" s="5"/>
      <c r="H9" s="6"/>
      <c r="I9" s="6"/>
      <c r="J9" s="6"/>
      <c r="K9" s="6"/>
      <c r="L9" s="6"/>
      <c r="M9" s="6"/>
      <c r="N9" s="6"/>
      <c r="O9" s="6"/>
      <c r="P9" s="6"/>
    </row>
    <row r="10" spans="1:16" s="2" customFormat="1" x14ac:dyDescent="0.2">
      <c r="A10" s="106" t="s">
        <v>18</v>
      </c>
      <c r="B10" s="7" t="s">
        <v>8</v>
      </c>
      <c r="C10" s="7" t="s">
        <v>8</v>
      </c>
      <c r="D10" s="7" t="s">
        <v>8</v>
      </c>
      <c r="E10" s="7" t="s">
        <v>8</v>
      </c>
      <c r="F10" s="7" t="s">
        <v>8</v>
      </c>
      <c r="G10" s="112" t="s">
        <v>9</v>
      </c>
      <c r="H10" s="114" t="s">
        <v>5</v>
      </c>
      <c r="I10" s="114" t="s">
        <v>6</v>
      </c>
      <c r="J10" s="116" t="s">
        <v>10</v>
      </c>
      <c r="K10" s="106" t="s">
        <v>11</v>
      </c>
      <c r="L10" s="6"/>
      <c r="M10" s="6"/>
      <c r="N10" s="6"/>
      <c r="O10" s="6"/>
    </row>
    <row r="11" spans="1:16" s="2" customFormat="1" ht="13.5" customHeight="1" x14ac:dyDescent="0.2">
      <c r="A11" s="107"/>
      <c r="B11" s="19" t="s">
        <v>47</v>
      </c>
      <c r="C11" s="19" t="s">
        <v>48</v>
      </c>
      <c r="D11" s="19" t="s">
        <v>49</v>
      </c>
      <c r="E11" s="19" t="s">
        <v>46</v>
      </c>
      <c r="F11" s="19" t="s">
        <v>45</v>
      </c>
      <c r="G11" s="113"/>
      <c r="H11" s="115"/>
      <c r="I11" s="115"/>
      <c r="J11" s="114"/>
      <c r="K11" s="117"/>
      <c r="L11" s="6"/>
      <c r="M11" s="6"/>
      <c r="N11" s="6"/>
      <c r="O11" s="6"/>
    </row>
    <row r="12" spans="1:16" s="2" customFormat="1" ht="27.75" customHeight="1" x14ac:dyDescent="0.2">
      <c r="A12" s="30" t="s">
        <v>27</v>
      </c>
      <c r="B12" s="32"/>
      <c r="C12" s="32"/>
      <c r="D12" s="32"/>
      <c r="E12" s="32"/>
      <c r="F12" s="32"/>
      <c r="G12" s="32"/>
      <c r="H12" s="32"/>
      <c r="I12" s="32"/>
      <c r="J12" s="32"/>
      <c r="K12" s="31">
        <f>SUM(B12:J12)</f>
        <v>0</v>
      </c>
      <c r="L12" s="6"/>
      <c r="M12" s="6"/>
      <c r="N12" s="6"/>
      <c r="O12" s="6"/>
    </row>
    <row r="13" spans="1:16" s="2" customFormat="1" x14ac:dyDescent="0.2">
      <c r="F13" s="4"/>
      <c r="G13" s="15"/>
      <c r="H13" s="24"/>
      <c r="I13" s="24"/>
      <c r="J13" s="24"/>
      <c r="K13" s="23"/>
      <c r="L13" s="6"/>
      <c r="M13" s="6"/>
      <c r="N13" s="6"/>
      <c r="O13" s="6"/>
    </row>
    <row r="14" spans="1:16" s="2" customFormat="1" x14ac:dyDescent="0.2">
      <c r="A14" s="2" t="s">
        <v>72</v>
      </c>
      <c r="E14" s="4"/>
      <c r="H14" s="2" t="s">
        <v>39</v>
      </c>
      <c r="L14" s="6"/>
      <c r="M14" s="6"/>
      <c r="N14" s="6"/>
      <c r="O14" s="6"/>
    </row>
    <row r="15" spans="1:16" s="2" customFormat="1" x14ac:dyDescent="0.2">
      <c r="A15" s="144"/>
      <c r="B15" s="145"/>
      <c r="C15" s="146" t="s">
        <v>69</v>
      </c>
      <c r="D15" s="147"/>
      <c r="E15" s="6"/>
      <c r="F15" s="5"/>
      <c r="G15" s="10" t="s">
        <v>40</v>
      </c>
      <c r="H15" s="10" t="s">
        <v>41</v>
      </c>
      <c r="I15" s="10" t="s">
        <v>42</v>
      </c>
      <c r="J15" s="10" t="s">
        <v>77</v>
      </c>
      <c r="K15" s="10" t="s">
        <v>37</v>
      </c>
      <c r="L15" s="6"/>
      <c r="M15" s="6"/>
      <c r="N15" s="6"/>
    </row>
    <row r="16" spans="1:16" s="2" customFormat="1" ht="27" customHeight="1" x14ac:dyDescent="0.2">
      <c r="A16" s="128" t="s">
        <v>75</v>
      </c>
      <c r="B16" s="129"/>
      <c r="C16" s="148"/>
      <c r="D16" s="149"/>
      <c r="E16" s="6"/>
      <c r="G16" s="29" t="str">
        <f>B6</f>
        <v>円</v>
      </c>
      <c r="H16" s="29">
        <f>SUM(G7:H7)</f>
        <v>0</v>
      </c>
      <c r="I16" s="29">
        <f>SUM(K12)*2500</f>
        <v>0</v>
      </c>
      <c r="J16" s="29">
        <f>SUM(K7)</f>
        <v>0</v>
      </c>
      <c r="K16" s="29">
        <f>SUM(H16:J16)</f>
        <v>0</v>
      </c>
      <c r="L16" s="6"/>
      <c r="M16" s="6"/>
      <c r="N16" s="6"/>
    </row>
    <row r="17" spans="1:16" s="2" customFormat="1" ht="27" customHeight="1" x14ac:dyDescent="0.2">
      <c r="A17" s="128" t="s">
        <v>76</v>
      </c>
      <c r="B17" s="129"/>
      <c r="C17" s="148"/>
      <c r="D17" s="149"/>
      <c r="E17" s="6"/>
      <c r="H17" s="50"/>
      <c r="I17" s="50"/>
      <c r="J17" s="50"/>
      <c r="K17" s="50"/>
      <c r="L17" s="6"/>
      <c r="M17" s="6"/>
      <c r="N17" s="6"/>
    </row>
    <row r="18" spans="1:16" s="2" customFormat="1" ht="19.05" customHeight="1" x14ac:dyDescent="0.2">
      <c r="A18" s="11" t="s">
        <v>73</v>
      </c>
      <c r="B18" s="51"/>
      <c r="C18" s="51"/>
      <c r="D18" s="52"/>
      <c r="E18" s="6"/>
      <c r="H18" s="50"/>
      <c r="I18" s="50"/>
      <c r="J18" s="50"/>
      <c r="K18" s="50"/>
      <c r="L18" s="6"/>
      <c r="M18" s="6"/>
      <c r="N18" s="6"/>
    </row>
    <row r="19" spans="1:16" s="2" customFormat="1" ht="19.05" customHeight="1" x14ac:dyDescent="0.2">
      <c r="A19" s="11" t="s">
        <v>71</v>
      </c>
      <c r="B19" s="46"/>
      <c r="C19" s="47"/>
      <c r="D19" s="47"/>
      <c r="E19" s="22"/>
      <c r="L19" s="6"/>
      <c r="M19" s="6"/>
      <c r="N19" s="6"/>
    </row>
    <row r="20" spans="1:16" s="2" customFormat="1" x14ac:dyDescent="0.2">
      <c r="B20" s="16"/>
      <c r="C20" s="3"/>
      <c r="D20" s="3"/>
      <c r="E20" s="3"/>
      <c r="L20" s="6"/>
      <c r="M20" s="6"/>
      <c r="N20" s="6"/>
      <c r="O20" s="6"/>
      <c r="P20" s="6"/>
    </row>
    <row r="21" spans="1:16" s="2" customFormat="1" ht="13.8" thickBot="1" x14ac:dyDescent="0.25">
      <c r="A21" s="14" t="s">
        <v>21</v>
      </c>
      <c r="F21" s="4"/>
      <c r="G21" s="5"/>
      <c r="H21" s="6"/>
      <c r="I21" s="6"/>
      <c r="J21" s="6"/>
      <c r="K21" s="6"/>
      <c r="L21" s="6"/>
      <c r="M21" s="6"/>
      <c r="N21" s="6"/>
      <c r="O21" s="6"/>
      <c r="P21" s="6"/>
    </row>
    <row r="22" spans="1:16" s="2" customFormat="1" ht="21" customHeight="1" x14ac:dyDescent="0.2">
      <c r="A22" s="25" t="s">
        <v>12</v>
      </c>
      <c r="B22" s="126"/>
      <c r="C22" s="127"/>
      <c r="D22" s="26" t="s">
        <v>23</v>
      </c>
      <c r="E22" s="118"/>
      <c r="F22" s="119"/>
      <c r="G22" s="53" t="s">
        <v>22</v>
      </c>
      <c r="H22" s="93"/>
      <c r="I22" s="93"/>
      <c r="J22" s="93"/>
      <c r="K22" s="94"/>
    </row>
    <row r="23" spans="1:16" s="2" customFormat="1" ht="21" customHeight="1" x14ac:dyDescent="0.2">
      <c r="A23" s="108" t="s">
        <v>13</v>
      </c>
      <c r="B23" s="33" t="s">
        <v>51</v>
      </c>
      <c r="C23" s="101"/>
      <c r="D23" s="101"/>
      <c r="E23" s="101"/>
      <c r="F23" s="102"/>
      <c r="G23" s="120"/>
      <c r="H23" s="121"/>
      <c r="I23" s="121"/>
      <c r="J23" s="121"/>
      <c r="K23" s="122"/>
    </row>
    <row r="24" spans="1:16" s="2" customFormat="1" ht="21" customHeight="1" x14ac:dyDescent="0.2">
      <c r="A24" s="109"/>
      <c r="B24" s="98"/>
      <c r="C24" s="99"/>
      <c r="D24" s="99"/>
      <c r="E24" s="99"/>
      <c r="F24" s="100"/>
      <c r="G24" s="123"/>
      <c r="H24" s="124"/>
      <c r="I24" s="124"/>
      <c r="J24" s="124"/>
      <c r="K24" s="125"/>
    </row>
    <row r="25" spans="1:16" s="2" customFormat="1" ht="21" customHeight="1" x14ac:dyDescent="0.2">
      <c r="A25" s="27" t="s">
        <v>56</v>
      </c>
      <c r="B25" s="103"/>
      <c r="C25" s="104"/>
      <c r="D25" s="104"/>
      <c r="E25" s="104"/>
      <c r="F25" s="105"/>
      <c r="G25" s="87"/>
      <c r="H25" s="88"/>
      <c r="I25" s="88"/>
      <c r="J25" s="88"/>
      <c r="K25" s="89"/>
    </row>
    <row r="26" spans="1:16" s="2" customFormat="1" ht="21" customHeight="1" thickBot="1" x14ac:dyDescent="0.25">
      <c r="A26" s="28" t="s">
        <v>20</v>
      </c>
      <c r="B26" s="95"/>
      <c r="C26" s="96"/>
      <c r="D26" s="96"/>
      <c r="E26" s="96"/>
      <c r="F26" s="97"/>
      <c r="G26" s="90"/>
      <c r="H26" s="91"/>
      <c r="I26" s="91"/>
      <c r="J26" s="91"/>
      <c r="K26" s="92"/>
    </row>
    <row r="27" spans="1:16" s="2" customFormat="1" ht="13.8" thickBot="1" x14ac:dyDescent="0.25"/>
    <row r="28" spans="1:16" s="1" customFormat="1" ht="13.8" thickBot="1" x14ac:dyDescent="0.25">
      <c r="A28" s="136" t="s">
        <v>57</v>
      </c>
      <c r="B28" s="132"/>
      <c r="C28" s="138" t="s">
        <v>61</v>
      </c>
      <c r="D28" s="139"/>
      <c r="E28" s="139"/>
      <c r="F28" s="139"/>
      <c r="G28" s="139"/>
      <c r="H28" s="139"/>
      <c r="I28" s="139"/>
      <c r="J28" s="139"/>
      <c r="K28" s="140"/>
    </row>
    <row r="29" spans="1:16" s="1" customFormat="1" ht="13.8" thickBot="1" x14ac:dyDescent="0.25">
      <c r="A29" s="137"/>
      <c r="B29" s="132"/>
      <c r="C29" s="141" t="s">
        <v>62</v>
      </c>
      <c r="D29" s="142"/>
      <c r="E29" s="142"/>
      <c r="F29" s="142"/>
      <c r="G29" s="142"/>
      <c r="H29" s="142"/>
      <c r="I29" s="142"/>
      <c r="J29" s="142"/>
      <c r="K29" s="143"/>
    </row>
    <row r="30" spans="1:16" s="1" customFormat="1" ht="52.5" customHeight="1" thickBot="1" x14ac:dyDescent="0.25">
      <c r="A30" s="136" t="s">
        <v>59</v>
      </c>
      <c r="B30" s="132"/>
      <c r="C30" s="130" t="s">
        <v>74</v>
      </c>
      <c r="D30" s="131"/>
      <c r="E30" s="131"/>
      <c r="F30" s="131"/>
      <c r="G30" s="131"/>
      <c r="H30" s="131"/>
      <c r="I30" s="131"/>
      <c r="J30" s="131"/>
      <c r="K30" s="132"/>
    </row>
    <row r="31" spans="1:16" s="1" customFormat="1" ht="24" thickBot="1" x14ac:dyDescent="0.25">
      <c r="A31" s="136" t="s">
        <v>60</v>
      </c>
      <c r="B31" s="132"/>
      <c r="C31" s="133" t="s">
        <v>58</v>
      </c>
      <c r="D31" s="134"/>
      <c r="E31" s="134"/>
      <c r="F31" s="134"/>
      <c r="G31" s="134"/>
      <c r="H31" s="134"/>
      <c r="I31" s="134"/>
      <c r="J31" s="134"/>
      <c r="K31" s="135"/>
    </row>
  </sheetData>
  <protectedRanges>
    <protectedRange sqref="B22:K26" name="代表者連絡先"/>
    <protectedRange sqref="B12:J12" name="申し込み②Tシャツ"/>
  </protectedRanges>
  <mergeCells count="32">
    <mergeCell ref="C16:D16"/>
    <mergeCell ref="C17:D17"/>
    <mergeCell ref="C30:K30"/>
    <mergeCell ref="C31:K31"/>
    <mergeCell ref="A30:B30"/>
    <mergeCell ref="A31:B31"/>
    <mergeCell ref="A28:B29"/>
    <mergeCell ref="C28:K28"/>
    <mergeCell ref="C29:K29"/>
    <mergeCell ref="A10:A11"/>
    <mergeCell ref="A23:A24"/>
    <mergeCell ref="A1:K1"/>
    <mergeCell ref="G10:G11"/>
    <mergeCell ref="H10:H11"/>
    <mergeCell ref="I10:I11"/>
    <mergeCell ref="J10:J11"/>
    <mergeCell ref="K10:K11"/>
    <mergeCell ref="E22:F22"/>
    <mergeCell ref="G23:K23"/>
    <mergeCell ref="G24:K24"/>
    <mergeCell ref="B22:C22"/>
    <mergeCell ref="A16:B16"/>
    <mergeCell ref="A17:B17"/>
    <mergeCell ref="A15:B15"/>
    <mergeCell ref="C15:D15"/>
    <mergeCell ref="G25:K25"/>
    <mergeCell ref="G26:K26"/>
    <mergeCell ref="H22:K22"/>
    <mergeCell ref="B26:F26"/>
    <mergeCell ref="B24:F24"/>
    <mergeCell ref="C23:F23"/>
    <mergeCell ref="B25:F25"/>
  </mergeCells>
  <phoneticPr fontId="1"/>
  <dataValidations count="2">
    <dataValidation type="whole" showInputMessage="1" showErrorMessage="1" sqref="B12:J12" xr:uid="{00000000-0002-0000-0100-000000000000}">
      <formula1>0</formula1>
      <formula2>50</formula2>
    </dataValidation>
    <dataValidation type="list" allowBlank="1" showInputMessage="1" showErrorMessage="1" sqref="E16:E18 D18" xr:uid="{654FADB6-43EA-1A43-8C29-AD62BC7D332C}">
      <formula1>"○"</formula1>
    </dataValidation>
  </dataValidations>
  <pageMargins left="0.39370078740157483" right="0.39370078740157483" top="0.39370078740157483" bottom="0.39370078740157483" header="0.51181102362204722" footer="0.51181102362204722"/>
  <pageSetup paperSize="9" orientation="landscape"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申込用紙①</vt:lpstr>
      <vt:lpstr>申込用紙②</vt:lpstr>
      <vt:lpstr>申込用紙①!Print_Area</vt:lpstr>
      <vt:lpstr>申込用紙②!Print_Area</vt:lpstr>
    </vt:vector>
  </TitlesOfParts>
  <Company>Nippon Shooter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T.Yamauchi</dc:creator>
  <cp:lastModifiedBy>risa</cp:lastModifiedBy>
  <cp:lastPrinted>2016-09-26T11:33:02Z</cp:lastPrinted>
  <dcterms:created xsi:type="dcterms:W3CDTF">1998-09-21T02:05:48Z</dcterms:created>
  <dcterms:modified xsi:type="dcterms:W3CDTF">2022-09-21T07:26:53Z</dcterms:modified>
</cp:coreProperties>
</file>